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lient\C$\Users\User\Documents\Toms Plans\38536\"/>
    </mc:Choice>
  </mc:AlternateContent>
  <xr:revisionPtr revIDLastSave="0" documentId="13_ncr:1_{64A3AAF0-4A3E-47D8-A8C6-4E212D138E9D}" xr6:coauthVersionLast="47" xr6:coauthVersionMax="47" xr10:uidLastSave="{00000000-0000-0000-0000-000000000000}"/>
  <bookViews>
    <workbookView xWindow="-28920" yWindow="-1440" windowWidth="29040" windowHeight="15840" xr2:uid="{00000000-000D-0000-FFFF-FFFF00000000}"/>
  </bookViews>
  <sheets>
    <sheet name="Works" sheetId="1" r:id="rId1"/>
    <sheet name="Contacts" sheetId="4" r:id="rId2"/>
    <sheet name="Schedules" sheetId="5" r:id="rId3"/>
    <sheet name="DropDown Lists" sheetId="2" state="veryHidden" r:id="rId4"/>
    <sheet name="Regions" sheetId="3" state="veryHidden" r:id="rId5"/>
    <sheet name="Email Addresses" sheetId="6" state="veryHidden" r:id="rId6"/>
  </sheets>
  <definedNames>
    <definedName name="_2_Way_Signals">'DropDown Lists'!$L$2:$L$10</definedName>
    <definedName name="Area_01">Regions!$A$14:$A$44</definedName>
    <definedName name="Area_02">Regions!$B$14:$B$44</definedName>
    <definedName name="Area_03">Regions!$C$14:$C$44</definedName>
    <definedName name="Area_04">Regions!$D$14:$D$44</definedName>
    <definedName name="Area_06">Regions!$E$14:$E$44</definedName>
    <definedName name="Area_07">Regions!$F$14:$F$44</definedName>
    <definedName name="Area_08">Regions!$G$14:$G$44</definedName>
    <definedName name="Area_09">Regions!$H$14:$H$44</definedName>
    <definedName name="Area_10">Regions!$I$14:$I$44</definedName>
    <definedName name="Area_12">Regions!$J$14:$J$44</definedName>
    <definedName name="Area_13">Regions!$K$14:$K$44</definedName>
    <definedName name="Area_14">Regions!$L$14:$L$44</definedName>
    <definedName name="Carriageway_Closure">'DropDown Lists'!$M$2:$M$10</definedName>
    <definedName name="Contra_Flow">'DropDown Lists'!$N$2:$N$10</definedName>
    <definedName name="Convoy_Working">'DropDown Lists'!$O$2:$O$10</definedName>
    <definedName name="DBFO___A1_Darrington_to_Dishforth">Regions!$M$14:$M$44</definedName>
    <definedName name="DBFO___A19">Regions!$N$14:$N$44</definedName>
    <definedName name="DBFO___A1M">Regions!$O$14:$O$44</definedName>
    <definedName name="DBFO___A249">Regions!$P$14:$P$44</definedName>
    <definedName name="DBFO___A417_A419">Regions!$Q$14:$Q$44</definedName>
    <definedName name="DBFO___A50">Regions!$R$14:$R$44</definedName>
    <definedName name="DBFO___A69">Regions!$S$14:$S$44</definedName>
    <definedName name="DBFO___M1_A1">Regions!$T$14:$T$44</definedName>
    <definedName name="DBFO___M25">Regions!$U$14:$U$44</definedName>
    <definedName name="DBFO___M40">Regions!$V$14:$V$44</definedName>
    <definedName name="DBFO___M6_Toll_Road">Regions!$W$14:$W$44</definedName>
    <definedName name="Diversion">'DropDown Lists'!$P$2:$P$10</definedName>
    <definedName name="East">Regions!$A$3:$A$8</definedName>
    <definedName name="East_Midlands">Regions!$B$3:$B$8</definedName>
    <definedName name="Entry_Slip_Road_Closure">'DropDown Lists'!$Q$2:$Q$10</definedName>
    <definedName name="Exit_Slip_Road_Closure">'DropDown Lists'!$R$2:$R$10</definedName>
    <definedName name="Hard_Shoulder_Only">'DropDown Lists'!$S$2:$S$10</definedName>
    <definedName name="Hard_Shoulder_Running">'DropDown Lists'!$T$2:$T$10</definedName>
    <definedName name="IPV">'DropDown Lists'!$U$2:$U$10</definedName>
    <definedName name="Lane_Closure">'DropDown Lists'!$V$2:$V$10</definedName>
    <definedName name="Lane_Closure_Switching">'DropDown Lists'!$W$2:$W$10</definedName>
    <definedName name="Lay_by_Closure">'DropDown Lists'!$X$2:$X$10</definedName>
    <definedName name="Link_Closure">'DropDown Lists'!$Y$2:$Y$10</definedName>
    <definedName name="Multiway_Signals">'DropDown Lists'!$Z$2:$Z$10</definedName>
    <definedName name="Narrow_Lanes">'DropDown Lists'!$AA$2:$AA$10</definedName>
    <definedName name="Northwest">Regions!$C$3:$C$8</definedName>
    <definedName name="Other">'DropDown Lists'!$AE$2:$AE$10</definedName>
    <definedName name="Roundabout_Ring_Management">'DropDown Lists'!$AB$2:$AB$10</definedName>
    <definedName name="Severn_Bridges">Regions!$X$14:$X$39</definedName>
    <definedName name="Short_Duration_Stops">'DropDown Lists'!$AC$2:$AC$10</definedName>
    <definedName name="Southeast">Regions!$D$3:$D$8</definedName>
    <definedName name="Southwest">Regions!$E$3:$E$8</definedName>
    <definedName name="Stop___Go">'DropDown Lists'!$AD$2:$AD$10</definedName>
    <definedName name="West_Midlands">Regions!$F$3:$F$8</definedName>
    <definedName name="Yorkshire_Northeast">Regions!$G$3:$G$8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5" l="1"/>
  <c r="AC8" i="5"/>
  <c r="AB9" i="5"/>
  <c r="AC9" i="5"/>
  <c r="AB10" i="5"/>
  <c r="AC10" i="5"/>
  <c r="AB11" i="5"/>
  <c r="AC11" i="5"/>
  <c r="AB12" i="5"/>
  <c r="AC12" i="5"/>
  <c r="AB13" i="5"/>
  <c r="AC13" i="5"/>
  <c r="AB14" i="5"/>
  <c r="AC14" i="5"/>
  <c r="AB15" i="5"/>
  <c r="AC15" i="5"/>
  <c r="AB16" i="5"/>
  <c r="AC16" i="5"/>
  <c r="AB17" i="5"/>
  <c r="AC17" i="5"/>
  <c r="AB18" i="5"/>
  <c r="AC18" i="5"/>
  <c r="AB19" i="5"/>
  <c r="AC19" i="5"/>
  <c r="AB20" i="5"/>
  <c r="AC20" i="5"/>
  <c r="AB21" i="5"/>
  <c r="AC21" i="5"/>
  <c r="AB22" i="5"/>
  <c r="AC22" i="5"/>
  <c r="AB23" i="5"/>
  <c r="AC23" i="5"/>
  <c r="AB24" i="5"/>
  <c r="AC24" i="5"/>
  <c r="AB25" i="5"/>
  <c r="AC25" i="5"/>
  <c r="AB26" i="5"/>
  <c r="AC26" i="5"/>
  <c r="AB27" i="5"/>
  <c r="AC27" i="5"/>
  <c r="AB28" i="5"/>
  <c r="AC28" i="5"/>
  <c r="AB29" i="5"/>
  <c r="AC29" i="5"/>
  <c r="AB30" i="5"/>
  <c r="AC30" i="5"/>
  <c r="AB31" i="5"/>
  <c r="AC31" i="5"/>
  <c r="AB32" i="5"/>
  <c r="AC32" i="5"/>
  <c r="AB33" i="5"/>
  <c r="AC33" i="5"/>
  <c r="AB34" i="5"/>
  <c r="AC34" i="5"/>
  <c r="AB35" i="5"/>
  <c r="AC35" i="5"/>
  <c r="AB36" i="5"/>
  <c r="AC36" i="5"/>
  <c r="AB37" i="5"/>
  <c r="AC37" i="5"/>
  <c r="AB38" i="5"/>
  <c r="AC38" i="5"/>
  <c r="AB39" i="5"/>
  <c r="AC39" i="5"/>
  <c r="AB40" i="5"/>
  <c r="AC40" i="5"/>
  <c r="AB41" i="5"/>
  <c r="AC41" i="5"/>
  <c r="AB42" i="5"/>
  <c r="AC42" i="5"/>
  <c r="AB43" i="5"/>
  <c r="AC43" i="5"/>
  <c r="AB7" i="5"/>
  <c r="AC7" i="5"/>
  <c r="AC6" i="5"/>
  <c r="G2" i="5" s="1"/>
  <c r="J2" i="1" s="1"/>
  <c r="AB6" i="5"/>
  <c r="H2" i="1" l="1"/>
  <c r="M21" i="1"/>
  <c r="M17" i="1"/>
  <c r="M27" i="1"/>
  <c r="M24" i="1"/>
  <c r="M13" i="1"/>
  <c r="M10" i="1"/>
  <c r="M7" i="1"/>
  <c r="M4" i="1"/>
  <c r="E30" i="1"/>
  <c r="G2" i="1" l="1"/>
  <c r="J1" i="1"/>
</calcChain>
</file>

<file path=xl/sharedStrings.xml><?xml version="1.0" encoding="utf-8"?>
<sst xmlns="http://schemas.openxmlformats.org/spreadsheetml/2006/main" count="714" uniqueCount="388">
  <si>
    <t>RoadSpace Booking Off-Line Form</t>
  </si>
  <si>
    <t>Event Type</t>
  </si>
  <si>
    <t>Nature of Works</t>
  </si>
  <si>
    <t>Delay Category</t>
  </si>
  <si>
    <t>Region</t>
  </si>
  <si>
    <t>Area</t>
  </si>
  <si>
    <t>Route</t>
  </si>
  <si>
    <t>Direction</t>
  </si>
  <si>
    <t>Traffic Management</t>
  </si>
  <si>
    <t>Traffic Incidents</t>
  </si>
  <si>
    <t>Technology Works</t>
  </si>
  <si>
    <t>Ad-Hoc Routine Works</t>
  </si>
  <si>
    <t>Ab-normal Load Movement</t>
  </si>
  <si>
    <t>Ad-hoc Street/Road Works</t>
  </si>
  <si>
    <t>Area Renewals</t>
  </si>
  <si>
    <t>Area Schemes</t>
  </si>
  <si>
    <t>Developer Works</t>
  </si>
  <si>
    <t>Diversion/Alternative Route</t>
  </si>
  <si>
    <t>Embargo</t>
  </si>
  <si>
    <t>Emergency &amp; Urgent Street/Road Works</t>
  </si>
  <si>
    <t>Emergency Routine Works</t>
  </si>
  <si>
    <t>Licensee Works</t>
  </si>
  <si>
    <t>Major Schemes</t>
  </si>
  <si>
    <t>Off Network</t>
  </si>
  <si>
    <t>Programmed Routine Works</t>
  </si>
  <si>
    <t>Short Stop Activities</t>
  </si>
  <si>
    <t>Technology - Emergency National Works</t>
  </si>
  <si>
    <t>Technology - Emergency Regional Works</t>
  </si>
  <si>
    <t>Technology - National Schemes</t>
  </si>
  <si>
    <t>Technology - National Works</t>
  </si>
  <si>
    <t>Technology - Regional Schemes</t>
  </si>
  <si>
    <t xml:space="preserve">Technology - Regional </t>
  </si>
  <si>
    <t>Barrier/Fence Safety Repairs</t>
  </si>
  <si>
    <t>Barriers - Permanent</t>
  </si>
  <si>
    <t>Barriers - Temporary</t>
  </si>
  <si>
    <t>Carriageway - Anti-skid</t>
  </si>
  <si>
    <t>Carriageway - Reconstruction/Renewal</t>
  </si>
  <si>
    <t>Central Reservation</t>
  </si>
  <si>
    <t>Closed on Police instruction</t>
  </si>
  <si>
    <t>Communications</t>
  </si>
  <si>
    <t>Construction - Bridge/Structure</t>
  </si>
  <si>
    <t>Construction - Bypass/New</t>
  </si>
  <si>
    <t>Construction Improvement/Upgrade</t>
  </si>
  <si>
    <t>Drainage</t>
  </si>
  <si>
    <t>Electrical Works</t>
  </si>
  <si>
    <t>Gantry</t>
  </si>
  <si>
    <t>Horticulture (Cutting and Planting)</t>
  </si>
  <si>
    <t>Inspection/Survey</t>
  </si>
  <si>
    <t>LA Works</t>
  </si>
  <si>
    <t>Litter Clearance</t>
  </si>
  <si>
    <t>Police Reconstruction</t>
  </si>
  <si>
    <t>Road Traffic Collision</t>
  </si>
  <si>
    <t>SU Works</t>
  </si>
  <si>
    <t>Scaffold Licence</t>
  </si>
  <si>
    <t>Signs - Erection</t>
  </si>
  <si>
    <t>Signs - Maintenance</t>
  </si>
  <si>
    <t>Skip Licence</t>
  </si>
  <si>
    <t>Structure - Maintenance</t>
  </si>
  <si>
    <t>Structure - New/Reconstruction</t>
  </si>
  <si>
    <t>Sweeping of Carriageway</t>
  </si>
  <si>
    <t>Training</t>
  </si>
  <si>
    <t>Tunnel Maintenance</t>
  </si>
  <si>
    <t>Verge/Off-road Works</t>
  </si>
  <si>
    <t>White Lining/Road Markings</t>
  </si>
  <si>
    <t>Severe (&gt;30 mins)</t>
  </si>
  <si>
    <t>No Delay</t>
  </si>
  <si>
    <t>Slight (&lt;10mins)</t>
  </si>
  <si>
    <t>Moderate (10 - 30 mins)</t>
  </si>
  <si>
    <t>Promoter Organisation</t>
  </si>
  <si>
    <t>Planned Start</t>
  </si>
  <si>
    <t>Planned End</t>
  </si>
  <si>
    <t>Works Reference</t>
  </si>
  <si>
    <t>East</t>
  </si>
  <si>
    <t>East Midlands</t>
  </si>
  <si>
    <t>Northwest</t>
  </si>
  <si>
    <t>Southeast</t>
  </si>
  <si>
    <t>Southwest</t>
  </si>
  <si>
    <t>West Midlands</t>
  </si>
  <si>
    <t>Yorkshire Northeast</t>
  </si>
  <si>
    <t>Regions Areas:</t>
  </si>
  <si>
    <t>Area 06</t>
  </si>
  <si>
    <t>Area 08</t>
  </si>
  <si>
    <t>DBFO - A1M</t>
  </si>
  <si>
    <t>DBFO - M40</t>
  </si>
  <si>
    <t>Area 07</t>
  </si>
  <si>
    <t>Area 10</t>
  </si>
  <si>
    <t>Area 13</t>
  </si>
  <si>
    <t>Area 03</t>
  </si>
  <si>
    <t>Area 04</t>
  </si>
  <si>
    <t>DBFO - A249</t>
  </si>
  <si>
    <t>DBFO - M25</t>
  </si>
  <si>
    <t>Area 01</t>
  </si>
  <si>
    <t>Area 02</t>
  </si>
  <si>
    <t>DBFO - A417 A419</t>
  </si>
  <si>
    <t>Severn Bridges</t>
  </si>
  <si>
    <t>Area 09</t>
  </si>
  <si>
    <t>DBFO - A50</t>
  </si>
  <si>
    <t>DBFO - M6 Toll Road</t>
  </si>
  <si>
    <t>Area 12</t>
  </si>
  <si>
    <t>Area 14</t>
  </si>
  <si>
    <t>DBFO - A1 Darrington to Dishforth</t>
  </si>
  <si>
    <t>DBFO - A19</t>
  </si>
  <si>
    <t>DBFO - A69</t>
  </si>
  <si>
    <t>DBFO - M1 A1</t>
  </si>
  <si>
    <t>A30</t>
  </si>
  <si>
    <t>A38</t>
  </si>
  <si>
    <t>A303</t>
  </si>
  <si>
    <t>A36</t>
  </si>
  <si>
    <t>A4</t>
  </si>
  <si>
    <t>A40</t>
  </si>
  <si>
    <t>A417</t>
  </si>
  <si>
    <t>A46</t>
  </si>
  <si>
    <t>M32</t>
  </si>
  <si>
    <t>M4</t>
  </si>
  <si>
    <t>M48</t>
  </si>
  <si>
    <t>M49</t>
  </si>
  <si>
    <t>M5</t>
  </si>
  <si>
    <t>A27</t>
  </si>
  <si>
    <t>A3</t>
  </si>
  <si>
    <t>A308M</t>
  </si>
  <si>
    <t>A31</t>
  </si>
  <si>
    <t>A34</t>
  </si>
  <si>
    <t>A3M</t>
  </si>
  <si>
    <t>A404</t>
  </si>
  <si>
    <t>A404M</t>
  </si>
  <si>
    <t>M27</t>
  </si>
  <si>
    <t>M271</t>
  </si>
  <si>
    <t>M275</t>
  </si>
  <si>
    <t>M3</t>
  </si>
  <si>
    <t>Area Routes:</t>
  </si>
  <si>
    <t>A2</t>
  </si>
  <si>
    <t>A20</t>
  </si>
  <si>
    <t>A2070</t>
  </si>
  <si>
    <t>A21</t>
  </si>
  <si>
    <t>A23</t>
  </si>
  <si>
    <t>A249</t>
  </si>
  <si>
    <t>A259</t>
  </si>
  <si>
    <t>A26</t>
  </si>
  <si>
    <t>M2</t>
  </si>
  <si>
    <t>M20</t>
  </si>
  <si>
    <t>M23</t>
  </si>
  <si>
    <t>A1</t>
  </si>
  <si>
    <t>A11</t>
  </si>
  <si>
    <t>A12</t>
  </si>
  <si>
    <t>A120</t>
  </si>
  <si>
    <t>A14</t>
  </si>
  <si>
    <t>A47</t>
  </si>
  <si>
    <t>M11</t>
  </si>
  <si>
    <t>A42</t>
  </si>
  <si>
    <t>A43</t>
  </si>
  <si>
    <t>A45</t>
  </si>
  <si>
    <t>A453</t>
  </si>
  <si>
    <t>A5</t>
  </si>
  <si>
    <t>A50</t>
  </si>
  <si>
    <t>A5111</t>
  </si>
  <si>
    <t>A516</t>
  </si>
  <si>
    <t>A52</t>
  </si>
  <si>
    <t>A6</t>
  </si>
  <si>
    <t>M1</t>
  </si>
  <si>
    <t>M45</t>
  </si>
  <si>
    <t>M6</t>
  </si>
  <si>
    <t>M69</t>
  </si>
  <si>
    <t>A1307</t>
  </si>
  <si>
    <t>A141</t>
  </si>
  <si>
    <t>A1M</t>
  </si>
  <si>
    <t>A414</t>
  </si>
  <si>
    <t>A421</t>
  </si>
  <si>
    <t>A428</t>
  </si>
  <si>
    <t>A38M</t>
  </si>
  <si>
    <t>A4097</t>
  </si>
  <si>
    <t>A41</t>
  </si>
  <si>
    <t>A4123</t>
  </si>
  <si>
    <t>A423</t>
  </si>
  <si>
    <t>A435</t>
  </si>
  <si>
    <t>A446</t>
  </si>
  <si>
    <t>A449</t>
  </si>
  <si>
    <t>A4510</t>
  </si>
  <si>
    <t>A452</t>
  </si>
  <si>
    <t>A456</t>
  </si>
  <si>
    <t>A458</t>
  </si>
  <si>
    <t>A483</t>
  </si>
  <si>
    <t>A49</t>
  </si>
  <si>
    <t>A500</t>
  </si>
  <si>
    <t>A5127</t>
  </si>
  <si>
    <t>A5148</t>
  </si>
  <si>
    <t>M40</t>
  </si>
  <si>
    <t>M42</t>
  </si>
  <si>
    <t>M50</t>
  </si>
  <si>
    <t>M54</t>
  </si>
  <si>
    <t>A494</t>
  </si>
  <si>
    <t>A5036</t>
  </si>
  <si>
    <t>A5103</t>
  </si>
  <si>
    <t>A5117</t>
  </si>
  <si>
    <t>A55</t>
  </si>
  <si>
    <t>A550</t>
  </si>
  <si>
    <t>A556</t>
  </si>
  <si>
    <t>A56</t>
  </si>
  <si>
    <t>A580</t>
  </si>
  <si>
    <t>A59</t>
  </si>
  <si>
    <t>A627M</t>
  </si>
  <si>
    <t>A663</t>
  </si>
  <si>
    <t>M53</t>
  </si>
  <si>
    <t>M56</t>
  </si>
  <si>
    <t>M57</t>
  </si>
  <si>
    <t>M58</t>
  </si>
  <si>
    <t>M60</t>
  </si>
  <si>
    <t>M602</t>
  </si>
  <si>
    <t>M61</t>
  </si>
  <si>
    <t>M62</t>
  </si>
  <si>
    <t>M65</t>
  </si>
  <si>
    <t>M66</t>
  </si>
  <si>
    <t>M67</t>
  </si>
  <si>
    <t>A1033</t>
  </si>
  <si>
    <t>A160</t>
  </si>
  <si>
    <t>A162</t>
  </si>
  <si>
    <t>A180</t>
  </si>
  <si>
    <t>A57</t>
  </si>
  <si>
    <t>A58</t>
  </si>
  <si>
    <t>A61</t>
  </si>
  <si>
    <t>A616</t>
  </si>
  <si>
    <t>A62</t>
  </si>
  <si>
    <t>A628</t>
  </si>
  <si>
    <t>A63</t>
  </si>
  <si>
    <t>A631</t>
  </si>
  <si>
    <t>A638</t>
  </si>
  <si>
    <t>A64</t>
  </si>
  <si>
    <t>M18</t>
  </si>
  <si>
    <t>M180</t>
  </si>
  <si>
    <t>M181</t>
  </si>
  <si>
    <t>M606</t>
  </si>
  <si>
    <t>M621</t>
  </si>
  <si>
    <t>A585</t>
  </si>
  <si>
    <t>A590</t>
  </si>
  <si>
    <t>A595</t>
  </si>
  <si>
    <t>A66</t>
  </si>
  <si>
    <t>A69</t>
  </si>
  <si>
    <t>A74M</t>
  </si>
  <si>
    <t>M55</t>
  </si>
  <si>
    <t>A167</t>
  </si>
  <si>
    <t>A168</t>
  </si>
  <si>
    <t>A177</t>
  </si>
  <si>
    <t>A184</t>
  </si>
  <si>
    <t>A19</t>
  </si>
  <si>
    <t>A194M</t>
  </si>
  <si>
    <t>A195M</t>
  </si>
  <si>
    <t>A6055</t>
  </si>
  <si>
    <t>A66M</t>
  </si>
  <si>
    <t>A68</t>
  </si>
  <si>
    <t>A689</t>
  </si>
  <si>
    <t>A690</t>
  </si>
  <si>
    <t>A696</t>
  </si>
  <si>
    <t>A1053</t>
  </si>
  <si>
    <t>A174</t>
  </si>
  <si>
    <t>A14M</t>
  </si>
  <si>
    <t>A419</t>
  </si>
  <si>
    <t>A10</t>
  </si>
  <si>
    <t>A1001</t>
  </si>
  <si>
    <t>A1023</t>
  </si>
  <si>
    <t>A1089</t>
  </si>
  <si>
    <t>A127</t>
  </si>
  <si>
    <t>A13</t>
  </si>
  <si>
    <t>A282</t>
  </si>
  <si>
    <t>A3113</t>
  </si>
  <si>
    <t>A312</t>
  </si>
  <si>
    <t>A316</t>
  </si>
  <si>
    <t>A405</t>
  </si>
  <si>
    <t>M25</t>
  </si>
  <si>
    <t>M26</t>
  </si>
  <si>
    <t>Major Project Ref</t>
  </si>
  <si>
    <t>Stop &amp; Go</t>
  </si>
  <si>
    <t>2 Way Signals</t>
  </si>
  <si>
    <t>Carriageway Closure</t>
  </si>
  <si>
    <t>Contra Flow</t>
  </si>
  <si>
    <t>Convoy Working</t>
  </si>
  <si>
    <t>Diversion</t>
  </si>
  <si>
    <t>Hard Shoulder Only</t>
  </si>
  <si>
    <t>Hard Shoulder Running</t>
  </si>
  <si>
    <t>IPV</t>
  </si>
  <si>
    <t>Lane Closure</t>
  </si>
  <si>
    <t>Lane Closure Switching</t>
  </si>
  <si>
    <t>Multiway Signals</t>
  </si>
  <si>
    <t>Narrow Lanes</t>
  </si>
  <si>
    <t>Short Stops</t>
  </si>
  <si>
    <t>Clockwise and Anti-Clockwise</t>
  </si>
  <si>
    <t>Northbound</t>
  </si>
  <si>
    <t>Southbound</t>
  </si>
  <si>
    <t>Eastbound</t>
  </si>
  <si>
    <t>Westbound</t>
  </si>
  <si>
    <t>Northbound and Southbound</t>
  </si>
  <si>
    <t>Eastbound and Westbound</t>
  </si>
  <si>
    <t>Clockwise</t>
  </si>
  <si>
    <t>Anti-Clockwise</t>
  </si>
  <si>
    <t>From</t>
  </si>
  <si>
    <t>To</t>
  </si>
  <si>
    <t>Works Area Start</t>
  </si>
  <si>
    <t>Marker Post</t>
  </si>
  <si>
    <t>Latitude/Easting</t>
  </si>
  <si>
    <t>Longitude/Northing</t>
  </si>
  <si>
    <t>Works Area End</t>
  </si>
  <si>
    <t>Works Description</t>
  </si>
  <si>
    <t>Mobile Lane Closure</t>
  </si>
  <si>
    <t>Contraflow</t>
  </si>
  <si>
    <t>LA Permit Req'd</t>
  </si>
  <si>
    <t>Yes/No</t>
  </si>
  <si>
    <t>No</t>
  </si>
  <si>
    <t>Yes</t>
  </si>
  <si>
    <t>Name</t>
  </si>
  <si>
    <t>Organisation</t>
  </si>
  <si>
    <t>Discipline</t>
  </si>
  <si>
    <t>Times</t>
  </si>
  <si>
    <t>Telephone</t>
  </si>
  <si>
    <t>Email</t>
  </si>
  <si>
    <t>TSCO</t>
  </si>
  <si>
    <t>Designer</t>
  </si>
  <si>
    <t>Contractor</t>
  </si>
  <si>
    <t>Project Manager</t>
  </si>
  <si>
    <t>Promoter</t>
  </si>
  <si>
    <t>Scheme Support</t>
  </si>
  <si>
    <t>Night</t>
  </si>
  <si>
    <t>Day</t>
  </si>
  <si>
    <t>TM Type</t>
  </si>
  <si>
    <t>TM Description/Location</t>
  </si>
  <si>
    <t>Height</t>
  </si>
  <si>
    <t>Width</t>
  </si>
  <si>
    <t>Weight</t>
  </si>
  <si>
    <t>Speed</t>
  </si>
  <si>
    <t>Restrictions</t>
  </si>
  <si>
    <t>Working Pattern</t>
  </si>
  <si>
    <t>Date</t>
  </si>
  <si>
    <t>Time</t>
  </si>
  <si>
    <t>Latitude/ Easting</t>
  </si>
  <si>
    <t>Longitude/ Northing</t>
  </si>
  <si>
    <t>Work Pattern</t>
  </si>
  <si>
    <t>60mph</t>
  </si>
  <si>
    <t>Unchanged</t>
  </si>
  <si>
    <t>10mph</t>
  </si>
  <si>
    <t>20mph</t>
  </si>
  <si>
    <t>30mph</t>
  </si>
  <si>
    <t>40mph</t>
  </si>
  <si>
    <t>50mph</t>
  </si>
  <si>
    <t>Continuous</t>
  </si>
  <si>
    <t>Multiple Shifts</t>
  </si>
  <si>
    <t>Single Shift</t>
  </si>
  <si>
    <t>Other</t>
  </si>
  <si>
    <t>Entry Slip Road Closure</t>
  </si>
  <si>
    <t>Exit Slip Road Closure</t>
  </si>
  <si>
    <t>Lay-by Closure</t>
  </si>
  <si>
    <t>Link Closure</t>
  </si>
  <si>
    <t>Roundabout/Ring Management</t>
  </si>
  <si>
    <t>Short Duration Stops</t>
  </si>
  <si>
    <t>Circulatory</t>
  </si>
  <si>
    <t>North &amp; Southbound</t>
  </si>
  <si>
    <t>East &amp; Westbound</t>
  </si>
  <si>
    <t>TM Direction</t>
  </si>
  <si>
    <t>Planned Start (Date / Time)</t>
  </si>
  <si>
    <t>Planned End (Date / Time)</t>
  </si>
  <si>
    <t>TM Working Days</t>
  </si>
  <si>
    <t>Days</t>
  </si>
  <si>
    <t>Mon</t>
  </si>
  <si>
    <t>Tue</t>
  </si>
  <si>
    <t>Wed</t>
  </si>
  <si>
    <t>Thu</t>
  </si>
  <si>
    <t>Fri</t>
  </si>
  <si>
    <t>Sat</t>
  </si>
  <si>
    <t>Sun</t>
  </si>
  <si>
    <t>NEMS Ref (NH Use Only)</t>
  </si>
  <si>
    <t>Email Address</t>
  </si>
  <si>
    <t>EastRegionRoadspace@highwaysengland.co.uk</t>
  </si>
  <si>
    <t>Area7NetworkOccupancy@highwaysengland.co.uk</t>
  </si>
  <si>
    <t>southwestroadspace@highwaysengland.co.uk</t>
  </si>
  <si>
    <t>Works Reference is Optional</t>
  </si>
  <si>
    <t>When form, contacts and schedules are complete, email this file to:</t>
  </si>
  <si>
    <t>Start Point</t>
  </si>
  <si>
    <t>End Point</t>
  </si>
  <si>
    <t>SERoadspace@highwaysengland.co.uk</t>
  </si>
  <si>
    <t>Area9.Roadspace@highwaysengland.co.uk</t>
  </si>
  <si>
    <t>Area10roadspace@highwaysengland.co.uk</t>
  </si>
  <si>
    <t>Area12roadspace@highwaysengland.co.uk or Area14roadspace@highwaysengland.co.uk</t>
  </si>
  <si>
    <t>Version 1.2</t>
  </si>
  <si>
    <t>TMO Highways</t>
  </si>
  <si>
    <t>TMO/38536</t>
  </si>
  <si>
    <t>Junction with A1139</t>
  </si>
  <si>
    <t>Junction with A141</t>
  </si>
  <si>
    <t>N/A</t>
  </si>
  <si>
    <t>Use of the A47 Eastbound and Westbound from junction with A1139 to junction with A141</t>
  </si>
  <si>
    <t>Tom Godbold</t>
  </si>
  <si>
    <t>01379 676462</t>
  </si>
  <si>
    <t>tom.godbold@tmohighways.co.uk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</si>
</sst>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8"/>
      <color theme="1"/>
      <name val="Arial"/>
      <family val="2"/>
    </font>
    <font>
      <sz val="12"/>
      <color theme="0"/>
      <name val="Arial"/>
      <family val="2"/>
    </font>
    <font>
      <sz val="12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AB0D20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 style="dotted">
        <color theme="0"/>
      </right>
      <top/>
      <bottom style="dotted">
        <color theme="0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otted">
        <color theme="0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theme="0"/>
      </top>
      <bottom style="dotted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2" borderId="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2" xfId="0" applyFont="1" applyFill="1" applyBorder="1"/>
    <xf numFmtId="0" fontId="2" fillId="4" borderId="14" xfId="0" applyFont="1" applyFill="1" applyBorder="1"/>
    <xf numFmtId="0" fontId="0" fillId="0" borderId="0" xfId="0" applyBorder="1" applyProtection="1">
      <protection locked="0"/>
    </xf>
    <xf numFmtId="0" fontId="0" fillId="2" borderId="16" xfId="0" applyFill="1" applyBorder="1" applyProtection="1">
      <protection locked="0"/>
    </xf>
    <xf numFmtId="20" fontId="0" fillId="2" borderId="11" xfId="0" applyNumberFormat="1" applyFill="1" applyBorder="1" applyProtection="1">
      <protection locked="0"/>
    </xf>
    <xf numFmtId="14" fontId="0" fillId="2" borderId="17" xfId="0" applyNumberFormat="1" applyFill="1" applyBorder="1" applyAlignment="1" applyProtection="1">
      <alignment horizontal="center"/>
      <protection locked="0"/>
    </xf>
    <xf numFmtId="20" fontId="0" fillId="2" borderId="18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0" borderId="0" xfId="0" applyFont="1"/>
    <xf numFmtId="0" fontId="3" fillId="0" borderId="0" xfId="0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2" fillId="4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10" xfId="0" applyFont="1" applyFill="1" applyBorder="1" applyAlignment="1">
      <alignment horizontal="center"/>
    </xf>
    <xf numFmtId="49" fontId="2" fillId="4" borderId="10" xfId="0" applyNumberFormat="1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theme="7" tint="0.79998168889431442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theme="7" tint="0.79998168889431442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theme="7" tint="0.79998168889431442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theme="7" tint="0.79998168889431442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theme="7" tint="0.79998168889431442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theme="7" tint="0.79998168889431442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AB0D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chedules!A1"/><Relationship Id="rId2" Type="http://schemas.openxmlformats.org/officeDocument/2006/relationships/hyperlink" Target="#Contacts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Schedules!A1"/><Relationship Id="rId1" Type="http://schemas.openxmlformats.org/officeDocument/2006/relationships/hyperlink" Target="#Work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Contacts!A1"/><Relationship Id="rId1" Type="http://schemas.openxmlformats.org/officeDocument/2006/relationships/hyperlink" Target="#Wor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1295400</xdr:colOff>
      <xdr:row>0</xdr:row>
      <xdr:rowOff>438151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030D61-48E9-45B4-A664-D26DFB9F5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3" t="14358" r="4264" b="14872"/>
        <a:stretch/>
      </xdr:blipFill>
      <xdr:spPr bwMode="auto">
        <a:xfrm>
          <a:off x="0" y="0"/>
          <a:ext cx="1295400" cy="438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1</xdr:col>
      <xdr:colOff>1276350</xdr:colOff>
      <xdr:row>1</xdr:row>
      <xdr:rowOff>139700</xdr:rowOff>
    </xdr:from>
    <xdr:to>
      <xdr:col>3</xdr:col>
      <xdr:colOff>323850</xdr:colOff>
      <xdr:row>1</xdr:row>
      <xdr:rowOff>552450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92493C-1EED-42F3-BFEC-9203688F7CBD}"/>
            </a:ext>
          </a:extLst>
        </xdr:cNvPr>
        <xdr:cNvSpPr/>
      </xdr:nvSpPr>
      <xdr:spPr>
        <a:xfrm>
          <a:off x="1466850" y="609600"/>
          <a:ext cx="1193800" cy="412750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0"/>
        <a:lstStyle/>
        <a:p>
          <a:pPr algn="ctr"/>
          <a:r>
            <a:rPr lang="en-GB" sz="1400" b="1"/>
            <a:t>Contacts</a:t>
          </a:r>
        </a:p>
      </xdr:txBody>
    </xdr:sp>
    <xdr:clientData/>
  </xdr:twoCellAnchor>
  <xdr:twoCellAnchor editAs="absolute">
    <xdr:from>
      <xdr:col>3</xdr:col>
      <xdr:colOff>361950</xdr:colOff>
      <xdr:row>1</xdr:row>
      <xdr:rowOff>133350</xdr:rowOff>
    </xdr:from>
    <xdr:to>
      <xdr:col>4</xdr:col>
      <xdr:colOff>527050</xdr:colOff>
      <xdr:row>1</xdr:row>
      <xdr:rowOff>558800</xdr:rowOff>
    </xdr:to>
    <xdr:sp macro="" textlink="">
      <xdr:nvSpPr>
        <xdr:cNvPr id="10" name="Rectangle: Rounded Corner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C28776-80A8-4810-A1D4-766619AA7271}"/>
            </a:ext>
          </a:extLst>
        </xdr:cNvPr>
        <xdr:cNvSpPr/>
      </xdr:nvSpPr>
      <xdr:spPr>
        <a:xfrm>
          <a:off x="2698750" y="603250"/>
          <a:ext cx="1193800" cy="42545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0"/>
        <a:lstStyle/>
        <a:p>
          <a:pPr algn="ctr"/>
          <a:r>
            <a:rPr lang="en-GB" sz="1400" b="1"/>
            <a:t>Schedules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1098550</xdr:colOff>
      <xdr:row>1</xdr:row>
      <xdr:rowOff>107950</xdr:rowOff>
    </xdr:from>
    <xdr:to>
      <xdr:col>2</xdr:col>
      <xdr:colOff>990600</xdr:colOff>
      <xdr:row>1</xdr:row>
      <xdr:rowOff>521950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308CD5-43DB-4840-A6E4-A5BB42EF8996}"/>
            </a:ext>
          </a:extLst>
        </xdr:cNvPr>
        <xdr:cNvSpPr/>
      </xdr:nvSpPr>
      <xdr:spPr>
        <a:xfrm>
          <a:off x="1308100" y="577850"/>
          <a:ext cx="1193800" cy="41400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0"/>
        <a:lstStyle/>
        <a:p>
          <a:pPr algn="ctr"/>
          <a:r>
            <a:rPr lang="en-GB" sz="1400" b="1"/>
            <a:t>Works</a:t>
          </a:r>
        </a:p>
      </xdr:txBody>
    </xdr:sp>
    <xdr:clientData/>
  </xdr:twoCellAnchor>
  <xdr:twoCellAnchor editAs="absolute">
    <xdr:from>
      <xdr:col>2</xdr:col>
      <xdr:colOff>1028700</xdr:colOff>
      <xdr:row>1</xdr:row>
      <xdr:rowOff>101600</xdr:rowOff>
    </xdr:from>
    <xdr:to>
      <xdr:col>3</xdr:col>
      <xdr:colOff>304800</xdr:colOff>
      <xdr:row>1</xdr:row>
      <xdr:rowOff>515600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6DC39B-87D4-429F-B058-B3716C75231D}"/>
            </a:ext>
          </a:extLst>
        </xdr:cNvPr>
        <xdr:cNvSpPr/>
      </xdr:nvSpPr>
      <xdr:spPr>
        <a:xfrm>
          <a:off x="2540000" y="571500"/>
          <a:ext cx="1193800" cy="414000"/>
        </a:xfrm>
        <a:prstGeom prst="roundRect">
          <a:avLst/>
        </a:prstGeom>
        <a:solidFill>
          <a:schemeClr val="accent6">
            <a:lumMod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0"/>
        <a:lstStyle/>
        <a:p>
          <a:pPr algn="ctr"/>
          <a:r>
            <a:rPr lang="en-GB" sz="1400" b="1"/>
            <a:t>Schedules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1295400</xdr:colOff>
      <xdr:row>0</xdr:row>
      <xdr:rowOff>438151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2A19465-519D-4BDE-B323-5418236A152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3" t="14358" r="4264" b="14872"/>
        <a:stretch/>
      </xdr:blipFill>
      <xdr:spPr bwMode="auto">
        <a:xfrm>
          <a:off x="0" y="0"/>
          <a:ext cx="1295400" cy="4381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533400</xdr:colOff>
      <xdr:row>1</xdr:row>
      <xdr:rowOff>133350</xdr:rowOff>
    </xdr:from>
    <xdr:to>
      <xdr:col>3</xdr:col>
      <xdr:colOff>146050</xdr:colOff>
      <xdr:row>1</xdr:row>
      <xdr:rowOff>546100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74CD18-93DD-4A93-9790-14D8BACB1188}"/>
            </a:ext>
          </a:extLst>
        </xdr:cNvPr>
        <xdr:cNvSpPr/>
      </xdr:nvSpPr>
      <xdr:spPr>
        <a:xfrm>
          <a:off x="755650" y="666750"/>
          <a:ext cx="1193800" cy="412750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0"/>
        <a:lstStyle/>
        <a:p>
          <a:pPr algn="ctr"/>
          <a:r>
            <a:rPr lang="en-GB" sz="1400" b="1"/>
            <a:t>Works</a:t>
          </a:r>
        </a:p>
      </xdr:txBody>
    </xdr:sp>
    <xdr:clientData/>
  </xdr:twoCellAnchor>
  <xdr:twoCellAnchor editAs="absolute">
    <xdr:from>
      <xdr:col>3</xdr:col>
      <xdr:colOff>184150</xdr:colOff>
      <xdr:row>1</xdr:row>
      <xdr:rowOff>127000</xdr:rowOff>
    </xdr:from>
    <xdr:to>
      <xdr:col>4</xdr:col>
      <xdr:colOff>539750</xdr:colOff>
      <xdr:row>1</xdr:row>
      <xdr:rowOff>552450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A0CB15-456B-49BB-B878-C937941C8839}"/>
            </a:ext>
          </a:extLst>
        </xdr:cNvPr>
        <xdr:cNvSpPr/>
      </xdr:nvSpPr>
      <xdr:spPr>
        <a:xfrm>
          <a:off x="1987550" y="660400"/>
          <a:ext cx="1193800" cy="425450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0"/>
        <a:lstStyle/>
        <a:p>
          <a:pPr algn="ctr"/>
          <a:r>
            <a:rPr lang="en-GB" sz="1400" b="1"/>
            <a:t>Contacts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476250</xdr:colOff>
      <xdr:row>0</xdr:row>
      <xdr:rowOff>438151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27A916-2788-4095-8C13-604EC0C753E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3" t="14358" r="4264" b="14872"/>
        <a:stretch/>
      </xdr:blipFill>
      <xdr:spPr bwMode="auto">
        <a:xfrm>
          <a:off x="0" y="0"/>
          <a:ext cx="1295400" cy="4381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Area12roadspace@highwaysengland.co.uk" TargetMode="External"/><Relationship Id="rId2" Type="http://schemas.openxmlformats.org/officeDocument/2006/relationships/hyperlink" Target="mailto:Area10roadspace@highwaysengland.co.uk" TargetMode="External"/><Relationship Id="rId1" Type="http://schemas.openxmlformats.org/officeDocument/2006/relationships/hyperlink" Target="mailto:SERoadspace@highwaysengland.co.uk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30"/>
  <sheetViews>
    <sheetView showGridLines="0" showRowColHeaders="0" tabSelected="1" workbookViewId="0">
      <selection activeCell="B24" sqref="B24:J24"/>
    </sheetView>
  </sheetViews>
  <sheetFormatPr defaultRowHeight="15" x14ac:dyDescent="0.2"/>
  <cols>
    <col min="1" max="1" width="2.33203125" customWidth="1"/>
    <col min="2" max="2" width="23.77734375" customWidth="1"/>
    <col min="3" max="3" width="2.21875" customWidth="1"/>
    <col min="4" max="5" width="12.44140625" customWidth="1"/>
    <col min="6" max="6" width="2" customWidth="1"/>
    <col min="7" max="7" width="14.5546875" customWidth="1"/>
    <col min="8" max="8" width="10.6640625" customWidth="1"/>
    <col min="9" max="9" width="2" customWidth="1"/>
    <col min="10" max="10" width="17.109375" customWidth="1"/>
    <col min="12" max="12" width="4.44140625" customWidth="1"/>
    <col min="13" max="13" width="18.6640625" customWidth="1"/>
    <col min="14" max="14" width="9.88671875" bestFit="1" customWidth="1"/>
  </cols>
  <sheetData>
    <row r="1" spans="2:14" ht="36.950000000000003" customHeight="1" x14ac:dyDescent="0.2">
      <c r="C1" s="20" t="s">
        <v>0</v>
      </c>
      <c r="J1" s="21">
        <f ca="1">TODAY()</f>
        <v>45580</v>
      </c>
      <c r="K1" s="2"/>
      <c r="M1" s="47" t="s">
        <v>378</v>
      </c>
      <c r="N1" s="48">
        <v>44613</v>
      </c>
    </row>
    <row r="2" spans="2:14" ht="51" customHeight="1" thickBot="1" x14ac:dyDescent="0.25">
      <c r="G2" s="19" t="str">
        <f>IF(COUNTIF(M4:M27,"Line Not Complete")&gt;0,"Form Not Complete","Form Complete")</f>
        <v>Form Complete</v>
      </c>
      <c r="H2" s="19" t="str">
        <f>IF(COUNTA(Contacts!B4:B22)=0,"Contacts Not Added","Contacts Added")</f>
        <v>Contacts Added</v>
      </c>
      <c r="J2" s="19" t="str">
        <f>IF(COUNTA(Schedules!B6:B43)=0,"Schedules Not Added",IF(Schedules!G2="Lines Not Complete","Schedules Not Complete","Schedules Added"))</f>
        <v>Schedules Added</v>
      </c>
    </row>
    <row r="3" spans="2:14" ht="15.75" thickTop="1" x14ac:dyDescent="0.2">
      <c r="B3" s="7" t="s">
        <v>1</v>
      </c>
      <c r="C3" s="8"/>
      <c r="D3" s="8" t="s">
        <v>2</v>
      </c>
      <c r="E3" s="8"/>
      <c r="F3" s="8"/>
      <c r="G3" s="8" t="s">
        <v>3</v>
      </c>
      <c r="H3" s="8"/>
      <c r="I3" s="8"/>
      <c r="J3" s="9" t="s">
        <v>268</v>
      </c>
      <c r="K3" s="10"/>
    </row>
    <row r="4" spans="2:14" x14ac:dyDescent="0.2">
      <c r="B4" s="22" t="s">
        <v>17</v>
      </c>
      <c r="C4" s="11"/>
      <c r="D4" s="51" t="s">
        <v>44</v>
      </c>
      <c r="E4" s="51"/>
      <c r="F4" s="11"/>
      <c r="G4" s="51" t="s">
        <v>65</v>
      </c>
      <c r="H4" s="51"/>
      <c r="I4" s="11"/>
      <c r="J4" s="13"/>
      <c r="K4" s="14"/>
      <c r="M4" t="str">
        <f>IF(AND(B4&lt;&gt;"", D4&lt;&gt;"",G4&lt;&gt;""),"Line Complete","Line Not Complete")</f>
        <v>Line Complete</v>
      </c>
    </row>
    <row r="5" spans="2:14" x14ac:dyDescent="0.2">
      <c r="B5" s="15"/>
      <c r="C5" s="11"/>
      <c r="D5" s="11"/>
      <c r="E5" s="11"/>
      <c r="F5" s="11"/>
      <c r="G5" s="11"/>
      <c r="H5" s="11"/>
      <c r="I5" s="11"/>
      <c r="J5" s="11"/>
      <c r="K5" s="14"/>
    </row>
    <row r="6" spans="2:14" x14ac:dyDescent="0.2">
      <c r="B6" s="15" t="s">
        <v>68</v>
      </c>
      <c r="C6" s="11"/>
      <c r="D6" s="11" t="s">
        <v>354</v>
      </c>
      <c r="E6" s="11"/>
      <c r="F6" s="11"/>
      <c r="G6" s="11" t="s">
        <v>355</v>
      </c>
      <c r="H6" s="11"/>
      <c r="I6" s="11"/>
      <c r="J6" s="11" t="s">
        <v>71</v>
      </c>
      <c r="K6" s="14"/>
    </row>
    <row r="7" spans="2:14" x14ac:dyDescent="0.2">
      <c r="B7" s="22" t="s">
        <v>379</v>
      </c>
      <c r="C7" s="11"/>
      <c r="D7" s="40">
        <v>45664</v>
      </c>
      <c r="E7" s="41">
        <v>0.79166666666666663</v>
      </c>
      <c r="F7" s="11"/>
      <c r="G7" s="40">
        <v>45665</v>
      </c>
      <c r="H7" s="41">
        <v>0.25</v>
      </c>
      <c r="I7" s="11"/>
      <c r="J7" s="23" t="s">
        <v>380</v>
      </c>
      <c r="K7" s="14"/>
      <c r="M7" t="str">
        <f>IF(AND(B7&lt;&gt;"", D7&lt;&gt;"", E7&lt;&gt;"",G7&lt;&gt;"", H7&lt;&gt;""),"Line Complete","Line Not Complete")</f>
        <v>Line Complete</v>
      </c>
      <c r="N7" t="s">
        <v>370</v>
      </c>
    </row>
    <row r="8" spans="2:14" x14ac:dyDescent="0.2">
      <c r="B8" s="15"/>
      <c r="C8" s="11"/>
      <c r="D8" s="11"/>
      <c r="E8" s="11"/>
      <c r="F8" s="11"/>
      <c r="G8" s="11"/>
      <c r="H8" s="11"/>
      <c r="I8" s="11"/>
      <c r="J8" s="11"/>
      <c r="K8" s="14"/>
    </row>
    <row r="9" spans="2:14" x14ac:dyDescent="0.2">
      <c r="B9" s="15" t="s">
        <v>4</v>
      </c>
      <c r="C9" s="11"/>
      <c r="D9" s="11" t="s">
        <v>5</v>
      </c>
      <c r="E9" s="11"/>
      <c r="F9" s="11"/>
      <c r="G9" s="11" t="s">
        <v>6</v>
      </c>
      <c r="H9" s="11"/>
      <c r="I9" s="11"/>
      <c r="J9" s="11" t="s">
        <v>7</v>
      </c>
      <c r="K9" s="14"/>
    </row>
    <row r="10" spans="2:14" x14ac:dyDescent="0.2">
      <c r="B10" s="22" t="s">
        <v>72</v>
      </c>
      <c r="C10" s="11"/>
      <c r="D10" s="52" t="s">
        <v>80</v>
      </c>
      <c r="E10" s="52"/>
      <c r="F10" s="11"/>
      <c r="G10" s="53" t="s">
        <v>146</v>
      </c>
      <c r="H10" s="53"/>
      <c r="I10" s="11"/>
      <c r="J10" s="51" t="s">
        <v>289</v>
      </c>
      <c r="K10" s="54"/>
      <c r="M10" t="str">
        <f>IF(AND(B10&lt;&gt;"", D10&lt;&gt;"",G10&lt;&gt;"", J10&lt;&gt;""),"Line Complete","Line Not Complete")</f>
        <v>Line Complete</v>
      </c>
    </row>
    <row r="11" spans="2:14" x14ac:dyDescent="0.2">
      <c r="B11" s="15"/>
      <c r="C11" s="11"/>
      <c r="D11" s="11"/>
      <c r="E11" s="11"/>
      <c r="F11" s="11"/>
      <c r="G11" s="11"/>
      <c r="H11" s="11"/>
      <c r="I11" s="11"/>
      <c r="J11" s="11"/>
      <c r="K11" s="14"/>
    </row>
    <row r="12" spans="2:14" x14ac:dyDescent="0.2">
      <c r="B12" s="15" t="s">
        <v>292</v>
      </c>
      <c r="C12" s="11"/>
      <c r="D12" s="11"/>
      <c r="E12" s="11"/>
      <c r="F12" s="11"/>
      <c r="G12" s="11" t="s">
        <v>293</v>
      </c>
      <c r="H12" s="11"/>
      <c r="I12" s="11"/>
      <c r="J12" s="11" t="s">
        <v>8</v>
      </c>
      <c r="K12" s="14"/>
    </row>
    <row r="13" spans="2:14" x14ac:dyDescent="0.2">
      <c r="B13" s="22" t="s">
        <v>381</v>
      </c>
      <c r="C13" s="12"/>
      <c r="D13" s="12"/>
      <c r="E13" s="12"/>
      <c r="F13" s="11"/>
      <c r="G13" s="23" t="s">
        <v>382</v>
      </c>
      <c r="H13" s="12"/>
      <c r="I13" s="11"/>
      <c r="J13" s="23" t="s">
        <v>274</v>
      </c>
      <c r="K13" s="14"/>
      <c r="M13" t="str">
        <f>IF(AND(B13&lt;&gt;"",G13&lt;&gt;"", 13&lt;&gt;""),"Line Complete","Line Not Complete")</f>
        <v>Line Complete</v>
      </c>
    </row>
    <row r="14" spans="2:14" x14ac:dyDescent="0.2">
      <c r="B14" s="15"/>
      <c r="C14" s="11"/>
      <c r="D14" s="11"/>
      <c r="E14" s="11"/>
      <c r="F14" s="11"/>
      <c r="G14" s="11"/>
      <c r="H14" s="11"/>
      <c r="I14" s="11"/>
      <c r="J14" s="11"/>
      <c r="K14" s="14"/>
    </row>
    <row r="15" spans="2:14" x14ac:dyDescent="0.2">
      <c r="B15" s="15" t="s">
        <v>294</v>
      </c>
      <c r="C15" s="11"/>
      <c r="D15" s="11"/>
      <c r="E15" s="11"/>
      <c r="F15" s="11"/>
      <c r="G15" s="11"/>
      <c r="H15" s="11"/>
      <c r="I15" s="11"/>
      <c r="J15" s="11"/>
      <c r="K15" s="14"/>
    </row>
    <row r="16" spans="2:14" x14ac:dyDescent="0.2">
      <c r="B16" s="15" t="s">
        <v>295</v>
      </c>
      <c r="C16" s="11"/>
      <c r="D16" s="11" t="s">
        <v>296</v>
      </c>
      <c r="E16" s="11"/>
      <c r="F16" s="11"/>
      <c r="G16" s="11" t="s">
        <v>297</v>
      </c>
      <c r="H16" s="11"/>
      <c r="I16" s="11"/>
      <c r="J16" s="11"/>
      <c r="K16" s="14"/>
    </row>
    <row r="17" spans="2:13" x14ac:dyDescent="0.2">
      <c r="B17" s="45" t="s">
        <v>383</v>
      </c>
      <c r="C17" s="11"/>
      <c r="D17" s="52"/>
      <c r="E17" s="52"/>
      <c r="F17" s="11"/>
      <c r="G17" s="52"/>
      <c r="H17" s="52"/>
      <c r="I17" s="11"/>
      <c r="J17" s="11"/>
      <c r="K17" s="14"/>
      <c r="M17" t="str">
        <f>IF(B17&lt;&gt;"","Line Complete",IF(AND(D17&lt;&gt;"",G17&lt;&gt;""),"Line Complete","Line Not Complete"))</f>
        <v>Line Complete</v>
      </c>
    </row>
    <row r="18" spans="2:13" x14ac:dyDescent="0.2">
      <c r="B18" s="15"/>
      <c r="C18" s="11"/>
      <c r="D18" s="11"/>
      <c r="E18" s="11"/>
      <c r="F18" s="11"/>
      <c r="G18" s="11"/>
      <c r="H18" s="11"/>
      <c r="I18" s="11"/>
      <c r="J18" s="11"/>
      <c r="K18" s="14"/>
    </row>
    <row r="19" spans="2:13" x14ac:dyDescent="0.2">
      <c r="B19" s="15" t="s">
        <v>298</v>
      </c>
      <c r="C19" s="11"/>
      <c r="D19" s="11"/>
      <c r="E19" s="11"/>
      <c r="F19" s="11"/>
      <c r="G19" s="11"/>
      <c r="H19" s="11"/>
      <c r="I19" s="11"/>
      <c r="J19" s="11"/>
      <c r="K19" s="14"/>
    </row>
    <row r="20" spans="2:13" x14ac:dyDescent="0.2">
      <c r="B20" s="15" t="s">
        <v>295</v>
      </c>
      <c r="C20" s="11"/>
      <c r="D20" s="11" t="s">
        <v>296</v>
      </c>
      <c r="E20" s="11"/>
      <c r="F20" s="11"/>
      <c r="G20" s="11" t="s">
        <v>297</v>
      </c>
      <c r="H20" s="11"/>
      <c r="I20" s="11"/>
      <c r="J20" s="11"/>
      <c r="K20" s="14"/>
    </row>
    <row r="21" spans="2:13" x14ac:dyDescent="0.2">
      <c r="B21" s="45" t="s">
        <v>383</v>
      </c>
      <c r="C21" s="11"/>
      <c r="D21" s="52"/>
      <c r="E21" s="52"/>
      <c r="F21" s="11"/>
      <c r="G21" s="52"/>
      <c r="H21" s="52"/>
      <c r="I21" s="11"/>
      <c r="J21" s="11"/>
      <c r="K21" s="14"/>
      <c r="M21" t="str">
        <f>IF(B21&lt;&gt;"","Line Complete",IF(AND(D21&lt;&gt;"",G21&lt;&gt;""),"Line Complete","Line Not Complete"))</f>
        <v>Line Complete</v>
      </c>
    </row>
    <row r="22" spans="2:13" x14ac:dyDescent="0.2">
      <c r="B22" s="15"/>
      <c r="C22" s="11"/>
      <c r="D22" s="11"/>
      <c r="E22" s="11"/>
      <c r="F22" s="11"/>
      <c r="G22" s="11"/>
      <c r="H22" s="11"/>
      <c r="I22" s="11"/>
      <c r="J22" s="11"/>
      <c r="K22" s="14"/>
    </row>
    <row r="23" spans="2:13" x14ac:dyDescent="0.2">
      <c r="B23" s="15" t="s">
        <v>299</v>
      </c>
      <c r="C23" s="11"/>
      <c r="D23" s="11"/>
      <c r="E23" s="11"/>
      <c r="F23" s="11"/>
      <c r="G23" s="11"/>
      <c r="H23" s="11"/>
      <c r="I23" s="11"/>
      <c r="J23" s="11"/>
      <c r="K23" s="14"/>
    </row>
    <row r="24" spans="2:13" ht="62.1" customHeight="1" x14ac:dyDescent="0.2">
      <c r="B24" s="49" t="s">
        <v>384</v>
      </c>
      <c r="C24" s="50"/>
      <c r="D24" s="50"/>
      <c r="E24" s="50"/>
      <c r="F24" s="50"/>
      <c r="G24" s="50"/>
      <c r="H24" s="50"/>
      <c r="I24" s="50"/>
      <c r="J24" s="50"/>
      <c r="K24" s="14"/>
      <c r="M24" s="18" t="str">
        <f>IF(B24&lt;&gt;"","Line Complete","Line Not Complete")</f>
        <v>Line Complete</v>
      </c>
    </row>
    <row r="25" spans="2:13" x14ac:dyDescent="0.2">
      <c r="B25" s="15"/>
      <c r="C25" s="11"/>
      <c r="D25" s="11"/>
      <c r="E25" s="11"/>
      <c r="F25" s="11"/>
      <c r="G25" s="11"/>
      <c r="H25" s="11"/>
      <c r="I25" s="11"/>
      <c r="J25" s="11"/>
      <c r="K25" s="14"/>
    </row>
    <row r="26" spans="2:13" x14ac:dyDescent="0.2">
      <c r="B26" s="15" t="s">
        <v>300</v>
      </c>
      <c r="C26" s="11"/>
      <c r="D26" s="11" t="s">
        <v>271</v>
      </c>
      <c r="E26" s="11"/>
      <c r="F26" s="11"/>
      <c r="G26" s="11" t="s">
        <v>301</v>
      </c>
      <c r="H26" s="11"/>
      <c r="I26" s="11"/>
      <c r="J26" s="11" t="s">
        <v>302</v>
      </c>
      <c r="K26" s="14"/>
    </row>
    <row r="27" spans="2:13" ht="15.75" thickBot="1" x14ac:dyDescent="0.25">
      <c r="B27" s="24" t="s">
        <v>304</v>
      </c>
      <c r="C27" s="16"/>
      <c r="D27" s="25" t="s">
        <v>304</v>
      </c>
      <c r="E27" s="16"/>
      <c r="F27" s="16"/>
      <c r="G27" s="25" t="s">
        <v>304</v>
      </c>
      <c r="H27" s="16"/>
      <c r="I27" s="16"/>
      <c r="J27" s="25" t="s">
        <v>304</v>
      </c>
      <c r="K27" s="17"/>
      <c r="M27" t="str">
        <f>IF(AND(B27&lt;&gt;"", D27&lt;&gt;"",G27&lt;&gt;"", J27&lt;&gt;""),"Line Complete","Line Not Complete")</f>
        <v>Line Complete</v>
      </c>
    </row>
    <row r="28" spans="2:13" ht="15.75" thickTop="1" x14ac:dyDescent="0.2"/>
    <row r="29" spans="2:13" x14ac:dyDescent="0.2">
      <c r="B29" t="s">
        <v>365</v>
      </c>
      <c r="E29" t="s">
        <v>371</v>
      </c>
    </row>
    <row r="30" spans="2:13" x14ac:dyDescent="0.2">
      <c r="B30" s="26"/>
      <c r="E30" t="str">
        <f>IFERROR(VLOOKUP(B10,'Email Addresses'!A2:B8,2,FALSE),"Region not selected")</f>
        <v>EastRegionRoadspace@highwaysengland.co.uk</v>
      </c>
    </row>
  </sheetData>
  <sheetProtection algorithmName="SHA-512" hashValue="Xq10ryH8ZtSJIx/ykdAK5BkWBYsH4t2DfphoOrMzVIY3Z4vzSl8ECDPDmsGrbp3eu4tpves8xjpzkM1XdUbweA==" saltValue="KJi8iQu+P6K6tLetBJPyvw==" spinCount="100000" sheet="1" objects="1" scenarios="1" selectLockedCells="1"/>
  <mergeCells count="10">
    <mergeCell ref="B24:J24"/>
    <mergeCell ref="D4:E4"/>
    <mergeCell ref="D10:E10"/>
    <mergeCell ref="G10:H10"/>
    <mergeCell ref="J10:K10"/>
    <mergeCell ref="G21:H21"/>
    <mergeCell ref="G17:H17"/>
    <mergeCell ref="D21:E21"/>
    <mergeCell ref="D17:E17"/>
    <mergeCell ref="G4:H4"/>
  </mergeCells>
  <conditionalFormatting sqref="J4">
    <cfRule type="expression" dxfId="35" priority="25">
      <formula>B4="Major Schemes"</formula>
    </cfRule>
  </conditionalFormatting>
  <conditionalFormatting sqref="J3">
    <cfRule type="expression" dxfId="34" priority="24">
      <formula>B4="Major Schemes"</formula>
    </cfRule>
  </conditionalFormatting>
  <conditionalFormatting sqref="M4">
    <cfRule type="cellIs" dxfId="33" priority="22" operator="equal">
      <formula>"Line Complete"</formula>
    </cfRule>
    <cfRule type="cellIs" dxfId="32" priority="23" operator="equal">
      <formula>"Line Not Complete"</formula>
    </cfRule>
  </conditionalFormatting>
  <conditionalFormatting sqref="M7">
    <cfRule type="cellIs" dxfId="31" priority="20" operator="equal">
      <formula>"Line Complete"</formula>
    </cfRule>
    <cfRule type="cellIs" dxfId="30" priority="21" operator="equal">
      <formula>"Line Not Complete"</formula>
    </cfRule>
  </conditionalFormatting>
  <conditionalFormatting sqref="M10">
    <cfRule type="cellIs" dxfId="29" priority="18" operator="equal">
      <formula>"Line Complete"</formula>
    </cfRule>
    <cfRule type="cellIs" dxfId="28" priority="19" operator="equal">
      <formula>"Line Not Complete"</formula>
    </cfRule>
  </conditionalFormatting>
  <conditionalFormatting sqref="M13">
    <cfRule type="cellIs" dxfId="27" priority="16" operator="equal">
      <formula>"Line Complete"</formula>
    </cfRule>
    <cfRule type="cellIs" dxfId="26" priority="17" operator="equal">
      <formula>"Line Not Complete"</formula>
    </cfRule>
  </conditionalFormatting>
  <conditionalFormatting sqref="M24">
    <cfRule type="cellIs" dxfId="25" priority="14" operator="equal">
      <formula>"Line Complete"</formula>
    </cfRule>
    <cfRule type="cellIs" dxfId="24" priority="15" operator="equal">
      <formula>"Line Not Complete"</formula>
    </cfRule>
  </conditionalFormatting>
  <conditionalFormatting sqref="M27">
    <cfRule type="cellIs" dxfId="23" priority="12" operator="equal">
      <formula>"Line Complete"</formula>
    </cfRule>
    <cfRule type="cellIs" dxfId="22" priority="13" operator="equal">
      <formula>"Line Not Complete"</formula>
    </cfRule>
  </conditionalFormatting>
  <conditionalFormatting sqref="M17">
    <cfRule type="cellIs" dxfId="21" priority="10" operator="equal">
      <formula>"Line Complete"</formula>
    </cfRule>
    <cfRule type="cellIs" dxfId="20" priority="11" operator="equal">
      <formula>"Line Not Complete"</formula>
    </cfRule>
  </conditionalFormatting>
  <conditionalFormatting sqref="M21">
    <cfRule type="cellIs" dxfId="19" priority="8" operator="equal">
      <formula>"Line Complete"</formula>
    </cfRule>
    <cfRule type="cellIs" dxfId="18" priority="9" operator="equal">
      <formula>"Line Not Complete"</formula>
    </cfRule>
  </conditionalFormatting>
  <conditionalFormatting sqref="G2">
    <cfRule type="cellIs" dxfId="17" priority="7" operator="equal">
      <formula>"Form Not Complete"</formula>
    </cfRule>
  </conditionalFormatting>
  <conditionalFormatting sqref="H2">
    <cfRule type="cellIs" dxfId="16" priority="4" operator="equal">
      <formula>"Contacts Added"</formula>
    </cfRule>
    <cfRule type="cellIs" dxfId="15" priority="5" operator="equal">
      <formula>"Contacts Not Added"</formula>
    </cfRule>
  </conditionalFormatting>
  <conditionalFormatting sqref="J2">
    <cfRule type="cellIs" dxfId="14" priority="1" operator="equal">
      <formula>"Schedules Not Complete"</formula>
    </cfRule>
    <cfRule type="cellIs" dxfId="13" priority="2" operator="equal">
      <formula>"Schedules Added"</formula>
    </cfRule>
    <cfRule type="cellIs" dxfId="12" priority="3" operator="equal">
      <formula>"Schedules Not Added"</formula>
    </cfRule>
  </conditionalFormatting>
  <dataValidations count="5">
    <dataValidation type="time" allowBlank="1" showInputMessage="1" showErrorMessage="1" error="A time in 24 hour format i.e. 15:00 is required" sqref="E7 H7" xr:uid="{00000000-0002-0000-0000-000000000000}">
      <formula1>0</formula1>
      <formula2>0.999305555555556</formula2>
    </dataValidation>
    <dataValidation type="date" operator="greaterThanOrEqual" allowBlank="1" showInputMessage="1" showErrorMessage="1" error="A date greater than or equal today is required i.e. 23/09/22" sqref="D7" xr:uid="{00000000-0002-0000-0000-000001000000}">
      <formula1>J1</formula1>
    </dataValidation>
    <dataValidation type="list" allowBlank="1" showInputMessage="1" showErrorMessage="1" sqref="D10:E10" xr:uid="{00000000-0002-0000-0000-000002000000}">
      <formula1>INDIRECT(SUBSTITUTE(B10," ", "_"))</formula1>
    </dataValidation>
    <dataValidation type="list" allowBlank="1" showInputMessage="1" showErrorMessage="1" sqref="G10:H10" xr:uid="{00000000-0002-0000-0000-000003000000}">
      <formula1>INDIRECT(SUBSTITUTE(D10," ", "_"))</formula1>
    </dataValidation>
    <dataValidation type="date" operator="greaterThanOrEqual" allowBlank="1" showInputMessage="1" showErrorMessage="1" error="A date greater than or equal today is required i.e. 23/09/22" sqref="G7" xr:uid="{00000000-0002-0000-0000-000004000000}">
      <formula1>J1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5000000}">
          <x14:formula1>
            <xm:f>'DropDown Lists'!$A$2:$A$24</xm:f>
          </x14:formula1>
          <xm:sqref>B4</xm:sqref>
        </x14:dataValidation>
        <x14:dataValidation type="list" allowBlank="1" showInputMessage="1" showErrorMessage="1" xr:uid="{00000000-0002-0000-0000-000006000000}">
          <x14:formula1>
            <xm:f>'DropDown Lists'!$B$2:$B$33</xm:f>
          </x14:formula1>
          <xm:sqref>D4</xm:sqref>
        </x14:dataValidation>
        <x14:dataValidation type="list" allowBlank="1" showInputMessage="1" showErrorMessage="1" xr:uid="{00000000-0002-0000-0000-000007000000}">
          <x14:formula1>
            <xm:f>'DropDown Lists'!$C$2:$C$5</xm:f>
          </x14:formula1>
          <xm:sqref>G4</xm:sqref>
        </x14:dataValidation>
        <x14:dataValidation type="list" allowBlank="1" showInputMessage="1" showErrorMessage="1" xr:uid="{00000000-0002-0000-0000-000008000000}">
          <x14:formula1>
            <xm:f>Regions!$A$2:$G$2</xm:f>
          </x14:formula1>
          <xm:sqref>B10</xm:sqref>
        </x14:dataValidation>
        <x14:dataValidation type="list" allowBlank="1" showInputMessage="1" showErrorMessage="1" xr:uid="{00000000-0002-0000-0000-000009000000}">
          <x14:formula1>
            <xm:f>'DropDown Lists'!$E$2:$E$10</xm:f>
          </x14:formula1>
          <xm:sqref>J10</xm:sqref>
        </x14:dataValidation>
        <x14:dataValidation type="list" allowBlank="1" showInputMessage="1" showErrorMessage="1" xr:uid="{00000000-0002-0000-0000-00000A000000}">
          <x14:formula1>
            <xm:f>'DropDown Lists'!$F$2:$F$15</xm:f>
          </x14:formula1>
          <xm:sqref>J13</xm:sqref>
        </x14:dataValidation>
        <x14:dataValidation type="list" allowBlank="1" showInputMessage="1" showErrorMessage="1" xr:uid="{00000000-0002-0000-0000-00000B000000}">
          <x14:formula1>
            <xm:f>'DropDown Lists'!$D$2:$D$3</xm:f>
          </x14:formula1>
          <xm:sqref>B27 D27 G27 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1:K22"/>
  <sheetViews>
    <sheetView showGridLines="0" showRowColHeaders="0" workbookViewId="0">
      <selection activeCell="G4" sqref="G4"/>
    </sheetView>
  </sheetViews>
  <sheetFormatPr defaultRowHeight="15" x14ac:dyDescent="0.2"/>
  <cols>
    <col min="1" max="1" width="2.5546875" customWidth="1"/>
    <col min="2" max="2" width="15.77734375" customWidth="1"/>
    <col min="3" max="3" width="23.21875" customWidth="1"/>
    <col min="4" max="4" width="13.33203125" customWidth="1"/>
    <col min="6" max="6" width="19.109375" customWidth="1"/>
    <col min="7" max="7" width="31.33203125" customWidth="1"/>
  </cols>
  <sheetData>
    <row r="1" spans="2:11" ht="36.950000000000003" customHeight="1" x14ac:dyDescent="0.2">
      <c r="C1" s="20" t="s">
        <v>0</v>
      </c>
      <c r="J1" s="2"/>
      <c r="K1" s="2"/>
    </row>
    <row r="2" spans="2:11" ht="53.1" customHeight="1" thickBot="1" x14ac:dyDescent="0.25"/>
    <row r="3" spans="2:11" ht="15.75" thickTop="1" x14ac:dyDescent="0.2">
      <c r="B3" s="4" t="s">
        <v>306</v>
      </c>
      <c r="C3" s="5" t="s">
        <v>307</v>
      </c>
      <c r="D3" s="5" t="s">
        <v>308</v>
      </c>
      <c r="E3" s="5" t="s">
        <v>309</v>
      </c>
      <c r="F3" s="5" t="s">
        <v>310</v>
      </c>
      <c r="G3" s="6" t="s">
        <v>311</v>
      </c>
    </row>
    <row r="4" spans="2:11" x14ac:dyDescent="0.2">
      <c r="B4" s="27" t="s">
        <v>385</v>
      </c>
      <c r="C4" s="27" t="s">
        <v>379</v>
      </c>
      <c r="D4" s="27" t="s">
        <v>313</v>
      </c>
      <c r="E4" s="27" t="s">
        <v>319</v>
      </c>
      <c r="F4" s="27" t="s">
        <v>386</v>
      </c>
      <c r="G4" s="27" t="s">
        <v>387</v>
      </c>
    </row>
    <row r="5" spans="2:11" x14ac:dyDescent="0.2">
      <c r="B5" s="27"/>
      <c r="C5" s="27"/>
      <c r="D5" s="27"/>
      <c r="E5" s="27"/>
      <c r="F5" s="27"/>
      <c r="G5" s="27"/>
    </row>
    <row r="6" spans="2:11" x14ac:dyDescent="0.2">
      <c r="B6" s="27"/>
      <c r="C6" s="27"/>
      <c r="D6" s="27"/>
      <c r="E6" s="27"/>
      <c r="F6" s="27"/>
      <c r="G6" s="27"/>
    </row>
    <row r="7" spans="2:11" x14ac:dyDescent="0.2">
      <c r="B7" s="27"/>
      <c r="C7" s="27"/>
      <c r="D7" s="27"/>
      <c r="E7" s="27"/>
      <c r="F7" s="27"/>
      <c r="G7" s="27"/>
    </row>
    <row r="8" spans="2:11" x14ac:dyDescent="0.2">
      <c r="B8" s="27"/>
      <c r="C8" s="27"/>
      <c r="D8" s="27"/>
      <c r="E8" s="27"/>
      <c r="F8" s="27"/>
      <c r="G8" s="27"/>
    </row>
    <row r="9" spans="2:11" x14ac:dyDescent="0.2">
      <c r="B9" s="27"/>
      <c r="C9" s="27"/>
      <c r="D9" s="27"/>
      <c r="E9" s="27"/>
      <c r="F9" s="27"/>
      <c r="G9" s="27"/>
    </row>
    <row r="10" spans="2:11" x14ac:dyDescent="0.2">
      <c r="B10" s="27"/>
      <c r="C10" s="27"/>
      <c r="D10" s="27"/>
      <c r="E10" s="27"/>
      <c r="F10" s="27"/>
      <c r="G10" s="27"/>
    </row>
    <row r="11" spans="2:11" x14ac:dyDescent="0.2">
      <c r="B11" s="27"/>
      <c r="C11" s="27"/>
      <c r="D11" s="27"/>
      <c r="E11" s="27"/>
      <c r="F11" s="27"/>
      <c r="G11" s="27"/>
    </row>
    <row r="12" spans="2:11" x14ac:dyDescent="0.2">
      <c r="B12" s="27"/>
      <c r="C12" s="27"/>
      <c r="D12" s="27"/>
      <c r="E12" s="27"/>
      <c r="F12" s="27"/>
      <c r="G12" s="27"/>
    </row>
    <row r="13" spans="2:11" x14ac:dyDescent="0.2">
      <c r="B13" s="27"/>
      <c r="C13" s="27"/>
      <c r="D13" s="27"/>
      <c r="E13" s="27"/>
      <c r="F13" s="27"/>
      <c r="G13" s="27"/>
    </row>
    <row r="14" spans="2:11" x14ac:dyDescent="0.2">
      <c r="B14" s="27"/>
      <c r="C14" s="27"/>
      <c r="D14" s="27"/>
      <c r="E14" s="27"/>
      <c r="F14" s="27"/>
      <c r="G14" s="27"/>
    </row>
    <row r="15" spans="2:11" x14ac:dyDescent="0.2">
      <c r="B15" s="27"/>
      <c r="C15" s="27"/>
      <c r="D15" s="27"/>
      <c r="E15" s="27"/>
      <c r="F15" s="27"/>
      <c r="G15" s="27"/>
    </row>
    <row r="16" spans="2:11" x14ac:dyDescent="0.2">
      <c r="B16" s="27"/>
      <c r="C16" s="27"/>
      <c r="D16" s="27"/>
      <c r="E16" s="27"/>
      <c r="F16" s="27"/>
      <c r="G16" s="27"/>
    </row>
    <row r="17" spans="2:7" x14ac:dyDescent="0.2">
      <c r="B17" s="27"/>
      <c r="C17" s="27"/>
      <c r="D17" s="27"/>
      <c r="E17" s="27"/>
      <c r="F17" s="27"/>
      <c r="G17" s="27"/>
    </row>
    <row r="18" spans="2:7" x14ac:dyDescent="0.2">
      <c r="B18" s="27"/>
      <c r="C18" s="27"/>
      <c r="D18" s="27"/>
      <c r="E18" s="27"/>
      <c r="F18" s="27"/>
      <c r="G18" s="27"/>
    </row>
    <row r="19" spans="2:7" x14ac:dyDescent="0.2">
      <c r="B19" s="27"/>
      <c r="C19" s="27"/>
      <c r="D19" s="27"/>
      <c r="E19" s="27"/>
      <c r="F19" s="27"/>
      <c r="G19" s="27"/>
    </row>
    <row r="20" spans="2:7" x14ac:dyDescent="0.2">
      <c r="B20" s="27"/>
      <c r="C20" s="27"/>
      <c r="D20" s="27"/>
      <c r="E20" s="27"/>
      <c r="F20" s="27"/>
      <c r="G20" s="27"/>
    </row>
    <row r="21" spans="2:7" x14ac:dyDescent="0.2">
      <c r="B21" s="27"/>
      <c r="C21" s="27"/>
      <c r="D21" s="27"/>
      <c r="E21" s="27"/>
      <c r="F21" s="27"/>
      <c r="G21" s="27"/>
    </row>
    <row r="22" spans="2:7" x14ac:dyDescent="0.2">
      <c r="B22" s="27"/>
      <c r="C22" s="27"/>
      <c r="D22" s="27"/>
      <c r="E22" s="27"/>
      <c r="F22" s="27"/>
      <c r="G22" s="27"/>
    </row>
  </sheetData>
  <sheetProtection algorithmName="SHA-512" hashValue="0qzRnlxvN7UiJCS7XugHgh7g+fveYUMillrkYnnfVUBvHikSe3YsK8eD/8rPPYWJzHI77Mow2ODplaGh3rGaUQ==" saltValue="YcFzl9kdNcS46hhT/SabiQ==" spinCount="100000" sheet="1" objects="1" scenarios="1" selectLockedCells="1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'DropDown Lists'!$G$2:$G$7</xm:f>
          </x14:formula1>
          <xm:sqref>D4:D22</xm:sqref>
        </x14:dataValidation>
        <x14:dataValidation type="list" allowBlank="1" showInputMessage="1" showErrorMessage="1" xr:uid="{00000000-0002-0000-0100-000001000000}">
          <x14:formula1>
            <xm:f>'DropDown Lists'!$H$2:$H$3</xm:f>
          </x14:formula1>
          <xm:sqref>E4:E22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1:AC43"/>
  <sheetViews>
    <sheetView showGridLines="0" showRowColHeaders="0" topLeftCell="F1" workbookViewId="0">
      <selection activeCell="T6" sqref="T6"/>
    </sheetView>
  </sheetViews>
  <sheetFormatPr defaultRowHeight="15" x14ac:dyDescent="0.2"/>
  <cols>
    <col min="1" max="1" width="2.6640625" customWidth="1"/>
    <col min="2" max="2" width="9.88671875" bestFit="1" customWidth="1"/>
    <col min="4" max="4" width="10.109375" customWidth="1"/>
    <col min="6" max="6" width="27.77734375" customWidth="1"/>
    <col min="7" max="7" width="15.88671875" customWidth="1"/>
    <col min="8" max="8" width="18" customWidth="1"/>
    <col min="10" max="10" width="9.21875" style="42"/>
    <col min="11" max="11" width="9.21875" style="1"/>
    <col min="12" max="12" width="9.6640625" style="1" customWidth="1"/>
    <col min="13" max="13" width="9.6640625" style="42" customWidth="1"/>
    <col min="14" max="15" width="9.6640625" style="1" customWidth="1"/>
    <col min="19" max="19" width="10.6640625" customWidth="1"/>
    <col min="20" max="20" width="14.88671875" customWidth="1"/>
    <col min="21" max="27" width="5.21875" customWidth="1"/>
    <col min="28" max="28" width="1.6640625" customWidth="1"/>
    <col min="29" max="29" width="18.5546875" customWidth="1"/>
  </cols>
  <sheetData>
    <row r="1" spans="2:29" ht="42" customHeight="1" x14ac:dyDescent="0.2">
      <c r="D1" s="20" t="s">
        <v>0</v>
      </c>
    </row>
    <row r="2" spans="2:29" ht="53.1" customHeight="1" x14ac:dyDescent="0.2">
      <c r="G2" s="19" t="str">
        <f>IF(COUNTIF(AC6:AC43,"Line Not Complete")&gt;0,"Lines Not Complete","Lines Complete")</f>
        <v>Lines Complete</v>
      </c>
    </row>
    <row r="3" spans="2:29" ht="15.6" customHeight="1" x14ac:dyDescent="0.2">
      <c r="B3" s="55"/>
      <c r="C3" s="55"/>
      <c r="D3" s="55"/>
      <c r="E3" s="55"/>
      <c r="F3" s="35"/>
      <c r="G3" s="35"/>
      <c r="H3" s="35"/>
      <c r="I3" s="35"/>
      <c r="J3" s="59" t="s">
        <v>372</v>
      </c>
      <c r="K3" s="59"/>
      <c r="L3" s="59"/>
      <c r="M3" s="59" t="s">
        <v>373</v>
      </c>
      <c r="N3" s="59"/>
      <c r="O3" s="59"/>
      <c r="P3" s="56"/>
      <c r="Q3" s="56"/>
      <c r="R3" s="56"/>
      <c r="S3" s="56"/>
      <c r="T3" s="35"/>
      <c r="U3" s="57" t="s">
        <v>356</v>
      </c>
      <c r="V3" s="58"/>
      <c r="W3" s="58"/>
      <c r="X3" s="58"/>
      <c r="Y3" s="58"/>
      <c r="Z3" s="58"/>
      <c r="AA3" s="58"/>
    </row>
    <row r="4" spans="2:29" ht="15.6" customHeight="1" x14ac:dyDescent="0.2">
      <c r="B4" s="63" t="s">
        <v>69</v>
      </c>
      <c r="C4" s="63"/>
      <c r="D4" s="63" t="s">
        <v>70</v>
      </c>
      <c r="E4" s="63"/>
      <c r="F4" s="36"/>
      <c r="G4" s="36"/>
      <c r="H4" s="36"/>
      <c r="I4" s="36"/>
      <c r="J4" s="60" t="s">
        <v>295</v>
      </c>
      <c r="K4" s="61" t="s">
        <v>330</v>
      </c>
      <c r="L4" s="61" t="s">
        <v>331</v>
      </c>
      <c r="M4" s="60" t="s">
        <v>295</v>
      </c>
      <c r="N4" s="61" t="s">
        <v>330</v>
      </c>
      <c r="O4" s="61" t="s">
        <v>331</v>
      </c>
      <c r="P4" s="62" t="s">
        <v>326</v>
      </c>
      <c r="Q4" s="62"/>
      <c r="R4" s="62"/>
      <c r="S4" s="62"/>
      <c r="T4" s="36"/>
      <c r="U4" s="57"/>
      <c r="V4" s="58"/>
      <c r="W4" s="58"/>
      <c r="X4" s="58"/>
      <c r="Y4" s="58"/>
      <c r="Z4" s="58"/>
      <c r="AA4" s="58"/>
    </row>
    <row r="5" spans="2:29" x14ac:dyDescent="0.2">
      <c r="B5" s="32" t="s">
        <v>328</v>
      </c>
      <c r="C5" s="32" t="s">
        <v>329</v>
      </c>
      <c r="D5" s="32" t="s">
        <v>328</v>
      </c>
      <c r="E5" s="32" t="s">
        <v>329</v>
      </c>
      <c r="F5" s="34" t="s">
        <v>321</v>
      </c>
      <c r="G5" s="34" t="s">
        <v>320</v>
      </c>
      <c r="H5" s="34" t="s">
        <v>7</v>
      </c>
      <c r="I5" s="34" t="s">
        <v>6</v>
      </c>
      <c r="J5" s="60"/>
      <c r="K5" s="61"/>
      <c r="L5" s="61"/>
      <c r="M5" s="60"/>
      <c r="N5" s="61"/>
      <c r="O5" s="61"/>
      <c r="P5" s="33" t="s">
        <v>322</v>
      </c>
      <c r="Q5" s="33" t="s">
        <v>323</v>
      </c>
      <c r="R5" s="33" t="s">
        <v>324</v>
      </c>
      <c r="S5" s="33" t="s">
        <v>325</v>
      </c>
      <c r="T5" s="34" t="s">
        <v>327</v>
      </c>
      <c r="U5" s="57"/>
      <c r="V5" s="58"/>
      <c r="W5" s="58"/>
      <c r="X5" s="58"/>
      <c r="Y5" s="58"/>
      <c r="Z5" s="58"/>
      <c r="AA5" s="58"/>
    </row>
    <row r="6" spans="2:29" x14ac:dyDescent="0.2">
      <c r="B6" s="29">
        <v>45664</v>
      </c>
      <c r="C6" s="39">
        <v>0.79166666666666663</v>
      </c>
      <c r="D6" s="29">
        <v>45665</v>
      </c>
      <c r="E6" s="39">
        <v>0.25</v>
      </c>
      <c r="F6" s="30" t="s">
        <v>384</v>
      </c>
      <c r="G6" s="30" t="s">
        <v>274</v>
      </c>
      <c r="H6" s="30" t="s">
        <v>352</v>
      </c>
      <c r="I6" s="31" t="s">
        <v>146</v>
      </c>
      <c r="J6" s="43" t="s">
        <v>383</v>
      </c>
      <c r="K6" s="31"/>
      <c r="L6" s="31"/>
      <c r="M6" s="43" t="s">
        <v>383</v>
      </c>
      <c r="N6" s="31"/>
      <c r="O6" s="31"/>
      <c r="P6" s="31" t="s">
        <v>304</v>
      </c>
      <c r="Q6" s="31" t="s">
        <v>304</v>
      </c>
      <c r="R6" s="31" t="s">
        <v>304</v>
      </c>
      <c r="S6" s="30" t="s">
        <v>334</v>
      </c>
      <c r="T6" s="38" t="s">
        <v>340</v>
      </c>
      <c r="U6" s="37"/>
      <c r="V6" s="37"/>
      <c r="W6" s="37"/>
      <c r="X6" s="37"/>
      <c r="Y6" s="37"/>
      <c r="Z6" s="37"/>
      <c r="AA6" s="37"/>
      <c r="AB6" s="46">
        <f>LEN(U6)+LEN(V6)+LEN(W6)+LEN(X6)+LEN(Y6)+LEN(Z6)+LEN(AA6)</f>
        <v>0</v>
      </c>
      <c r="AC6" t="str">
        <f>IF(B6="","",IF(OR(C6="",D6="",E6="",F6="",G6="",H6="",I6="",T6=""),"Line Not Complete",
IF(AND(J6="",K6=""),"Line Not Complete",
IF(AND(J6="",L6=""),"Line Not Complete",
IF(AND(M6="",N6=""),"Line Not Complete",
IF(AND(M6="",O6=""),"Line Not Complete",
IF(AND(T6="Multiple Shifts", AB6=0),"Line Not Complete",
"Line Complete")))))))</f>
        <v>Line Complete</v>
      </c>
    </row>
    <row r="7" spans="2:29" x14ac:dyDescent="0.2">
      <c r="B7" s="29"/>
      <c r="C7" s="39"/>
      <c r="D7" s="29"/>
      <c r="E7" s="39"/>
      <c r="F7" s="30"/>
      <c r="G7" s="30"/>
      <c r="H7" s="30"/>
      <c r="I7" s="31"/>
      <c r="J7" s="43"/>
      <c r="K7" s="31"/>
      <c r="L7" s="31"/>
      <c r="M7" s="43"/>
      <c r="N7" s="28"/>
      <c r="O7" s="28"/>
      <c r="P7" s="28" t="s">
        <v>304</v>
      </c>
      <c r="Q7" s="28" t="s">
        <v>304</v>
      </c>
      <c r="R7" s="28" t="s">
        <v>304</v>
      </c>
      <c r="S7" s="27" t="s">
        <v>334</v>
      </c>
      <c r="T7" s="27"/>
      <c r="U7" s="37"/>
      <c r="V7" s="37"/>
      <c r="W7" s="37"/>
      <c r="X7" s="37"/>
      <c r="Y7" s="37"/>
      <c r="Z7" s="37"/>
      <c r="AA7" s="37"/>
      <c r="AB7" s="46">
        <f>LEN(U7)+LEN(V7)+LEN(W7)+LEN(X7)+LEN(Y7)+LEN(Z7)+LEN(AA7)</f>
        <v>0</v>
      </c>
      <c r="AC7" t="str">
        <f>IF(B7="","",IF(OR(C7="",D7="",E7="",F7="",G7="",H7="",I7="",T7=""),"Line Not Complete",
IF(AND(J7="",K7=""),"Line Not Complete",
IF(AND(J7="",L7=""),"Line Not Complete",
IF(AND(M7="",N7=""),"Line Not Complete",
IF(AND(M7="",O7=""),"Line Not Complete",
IF(AND(T7="Multiple Shifts", AB7=0),"Line Not Complete",
"Line Complete")))))))</f>
        <v/>
      </c>
    </row>
    <row r="8" spans="2:29" x14ac:dyDescent="0.2">
      <c r="B8" s="27"/>
      <c r="C8" s="27"/>
      <c r="D8" s="27"/>
      <c r="E8" s="27"/>
      <c r="F8" s="27"/>
      <c r="G8" s="27"/>
      <c r="H8" s="27"/>
      <c r="I8" s="28"/>
      <c r="J8" s="44"/>
      <c r="K8" s="28"/>
      <c r="L8" s="28"/>
      <c r="M8" s="44"/>
      <c r="N8" s="28"/>
      <c r="O8" s="28"/>
      <c r="P8" s="28" t="s">
        <v>304</v>
      </c>
      <c r="Q8" s="28" t="s">
        <v>304</v>
      </c>
      <c r="R8" s="28" t="s">
        <v>304</v>
      </c>
      <c r="S8" s="27" t="s">
        <v>334</v>
      </c>
      <c r="T8" s="27"/>
      <c r="U8" s="37"/>
      <c r="V8" s="37"/>
      <c r="W8" s="37"/>
      <c r="X8" s="37"/>
      <c r="Y8" s="37"/>
      <c r="Z8" s="37"/>
      <c r="AA8" s="37"/>
      <c r="AB8" s="46">
        <f t="shared" ref="AB8:AB43" si="0">LEN(U8)+LEN(V8)+LEN(W8)+LEN(X8)+LEN(Y8)+LEN(Z8)+LEN(AA8)</f>
        <v>0</v>
      </c>
      <c r="AC8" t="str">
        <f t="shared" ref="AC8:AC43" si="1">IF(B8="","",IF(OR(C8="",D8="",E8="",F8="",G8="",H8="",I8="",T8=""),"Line Not Complete",
IF(AND(J8="",K8=""),"Line Not Complete",
IF(AND(J8="",L8=""),"Line Not Complete",
IF(AND(M8="",N8=""),"Line Not Complete",
IF(AND(M8="",O8=""),"Line Not Complete",
IF(AND(T8="Multiple Shifts", AB8=0),"Line Not Complete",
"Line Complete")))))))</f>
        <v/>
      </c>
    </row>
    <row r="9" spans="2:29" x14ac:dyDescent="0.2">
      <c r="B9" s="27"/>
      <c r="C9" s="27"/>
      <c r="D9" s="27"/>
      <c r="E9" s="27"/>
      <c r="F9" s="27"/>
      <c r="G9" s="27"/>
      <c r="H9" s="27"/>
      <c r="I9" s="28"/>
      <c r="J9" s="44"/>
      <c r="K9" s="28"/>
      <c r="L9" s="28"/>
      <c r="M9" s="44"/>
      <c r="N9" s="28"/>
      <c r="O9" s="28"/>
      <c r="P9" s="28" t="s">
        <v>304</v>
      </c>
      <c r="Q9" s="28" t="s">
        <v>304</v>
      </c>
      <c r="R9" s="28" t="s">
        <v>304</v>
      </c>
      <c r="S9" s="27" t="s">
        <v>334</v>
      </c>
      <c r="T9" s="27"/>
      <c r="U9" s="37"/>
      <c r="V9" s="37"/>
      <c r="W9" s="37"/>
      <c r="X9" s="37"/>
      <c r="Y9" s="37"/>
      <c r="Z9" s="37"/>
      <c r="AA9" s="37"/>
      <c r="AB9" s="46">
        <f t="shared" si="0"/>
        <v>0</v>
      </c>
      <c r="AC9" t="str">
        <f t="shared" si="1"/>
        <v/>
      </c>
    </row>
    <row r="10" spans="2:29" x14ac:dyDescent="0.2">
      <c r="B10" s="27"/>
      <c r="C10" s="27"/>
      <c r="D10" s="27"/>
      <c r="E10" s="27"/>
      <c r="F10" s="27"/>
      <c r="G10" s="27"/>
      <c r="H10" s="27"/>
      <c r="I10" s="28"/>
      <c r="J10" s="44"/>
      <c r="K10" s="28"/>
      <c r="L10" s="28"/>
      <c r="M10" s="44"/>
      <c r="N10" s="28"/>
      <c r="O10" s="28"/>
      <c r="P10" s="28" t="s">
        <v>304</v>
      </c>
      <c r="Q10" s="28" t="s">
        <v>304</v>
      </c>
      <c r="R10" s="28" t="s">
        <v>304</v>
      </c>
      <c r="S10" s="27" t="s">
        <v>334</v>
      </c>
      <c r="T10" s="27"/>
      <c r="U10" s="37"/>
      <c r="V10" s="37"/>
      <c r="W10" s="37"/>
      <c r="X10" s="37"/>
      <c r="Y10" s="37"/>
      <c r="Z10" s="37"/>
      <c r="AA10" s="37"/>
      <c r="AB10" s="46">
        <f t="shared" si="0"/>
        <v>0</v>
      </c>
      <c r="AC10" t="str">
        <f t="shared" si="1"/>
        <v/>
      </c>
    </row>
    <row r="11" spans="2:29" x14ac:dyDescent="0.2">
      <c r="B11" s="27"/>
      <c r="C11" s="27"/>
      <c r="D11" s="27"/>
      <c r="E11" s="27"/>
      <c r="F11" s="27"/>
      <c r="G11" s="27"/>
      <c r="H11" s="27"/>
      <c r="I11" s="28"/>
      <c r="J11" s="44"/>
      <c r="K11" s="28"/>
      <c r="L11" s="28"/>
      <c r="M11" s="44"/>
      <c r="N11" s="28"/>
      <c r="O11" s="28"/>
      <c r="P11" s="28" t="s">
        <v>304</v>
      </c>
      <c r="Q11" s="28" t="s">
        <v>304</v>
      </c>
      <c r="R11" s="28" t="s">
        <v>304</v>
      </c>
      <c r="S11" s="27" t="s">
        <v>334</v>
      </c>
      <c r="T11" s="27"/>
      <c r="U11" s="37"/>
      <c r="V11" s="37"/>
      <c r="W11" s="37"/>
      <c r="X11" s="37"/>
      <c r="Y11" s="37"/>
      <c r="Z11" s="37"/>
      <c r="AA11" s="37"/>
      <c r="AB11" s="46">
        <f t="shared" si="0"/>
        <v>0</v>
      </c>
      <c r="AC11" t="str">
        <f t="shared" si="1"/>
        <v/>
      </c>
    </row>
    <row r="12" spans="2:29" x14ac:dyDescent="0.2">
      <c r="B12" s="27"/>
      <c r="C12" s="27"/>
      <c r="D12" s="27"/>
      <c r="E12" s="27"/>
      <c r="F12" s="27"/>
      <c r="G12" s="27"/>
      <c r="H12" s="27"/>
      <c r="I12" s="28"/>
      <c r="J12" s="44"/>
      <c r="K12" s="28"/>
      <c r="L12" s="28"/>
      <c r="M12" s="44"/>
      <c r="N12" s="28"/>
      <c r="O12" s="28"/>
      <c r="P12" s="28" t="s">
        <v>304</v>
      </c>
      <c r="Q12" s="28" t="s">
        <v>304</v>
      </c>
      <c r="R12" s="28" t="s">
        <v>304</v>
      </c>
      <c r="S12" s="27" t="s">
        <v>334</v>
      </c>
      <c r="T12" s="27"/>
      <c r="U12" s="37"/>
      <c r="V12" s="37"/>
      <c r="W12" s="37"/>
      <c r="X12" s="37"/>
      <c r="Y12" s="37"/>
      <c r="Z12" s="37"/>
      <c r="AA12" s="37"/>
      <c r="AB12" s="46">
        <f t="shared" si="0"/>
        <v>0</v>
      </c>
      <c r="AC12" t="str">
        <f t="shared" si="1"/>
        <v/>
      </c>
    </row>
    <row r="13" spans="2:29" x14ac:dyDescent="0.2">
      <c r="B13" s="27"/>
      <c r="C13" s="27"/>
      <c r="D13" s="27"/>
      <c r="E13" s="27"/>
      <c r="F13" s="27"/>
      <c r="G13" s="27"/>
      <c r="H13" s="27"/>
      <c r="I13" s="28"/>
      <c r="J13" s="44"/>
      <c r="K13" s="28"/>
      <c r="L13" s="28"/>
      <c r="M13" s="44"/>
      <c r="N13" s="28"/>
      <c r="O13" s="28"/>
      <c r="P13" s="28" t="s">
        <v>304</v>
      </c>
      <c r="Q13" s="28" t="s">
        <v>304</v>
      </c>
      <c r="R13" s="28" t="s">
        <v>304</v>
      </c>
      <c r="S13" s="27" t="s">
        <v>334</v>
      </c>
      <c r="T13" s="27"/>
      <c r="U13" s="37"/>
      <c r="V13" s="37"/>
      <c r="W13" s="37"/>
      <c r="X13" s="37"/>
      <c r="Y13" s="37"/>
      <c r="Z13" s="37"/>
      <c r="AA13" s="37"/>
      <c r="AB13" s="46">
        <f t="shared" si="0"/>
        <v>0</v>
      </c>
      <c r="AC13" t="str">
        <f t="shared" si="1"/>
        <v/>
      </c>
    </row>
    <row r="14" spans="2:29" x14ac:dyDescent="0.2">
      <c r="B14" s="27"/>
      <c r="C14" s="27"/>
      <c r="D14" s="27"/>
      <c r="E14" s="27"/>
      <c r="F14" s="27"/>
      <c r="G14" s="27"/>
      <c r="H14" s="27"/>
      <c r="I14" s="28"/>
      <c r="J14" s="44"/>
      <c r="K14" s="28"/>
      <c r="L14" s="28"/>
      <c r="M14" s="44"/>
      <c r="N14" s="28"/>
      <c r="O14" s="28"/>
      <c r="P14" s="28" t="s">
        <v>304</v>
      </c>
      <c r="Q14" s="28" t="s">
        <v>304</v>
      </c>
      <c r="R14" s="28" t="s">
        <v>304</v>
      </c>
      <c r="S14" s="27" t="s">
        <v>334</v>
      </c>
      <c r="T14" s="27"/>
      <c r="U14" s="37"/>
      <c r="V14" s="37"/>
      <c r="W14" s="37"/>
      <c r="X14" s="37"/>
      <c r="Y14" s="37"/>
      <c r="Z14" s="37"/>
      <c r="AA14" s="37"/>
      <c r="AB14" s="46">
        <f t="shared" si="0"/>
        <v>0</v>
      </c>
      <c r="AC14" t="str">
        <f t="shared" si="1"/>
        <v/>
      </c>
    </row>
    <row r="15" spans="2:29" x14ac:dyDescent="0.2">
      <c r="B15" s="27"/>
      <c r="C15" s="27"/>
      <c r="D15" s="27"/>
      <c r="E15" s="27"/>
      <c r="F15" s="27"/>
      <c r="G15" s="27"/>
      <c r="H15" s="27"/>
      <c r="I15" s="28"/>
      <c r="J15" s="44"/>
      <c r="K15" s="28"/>
      <c r="L15" s="28"/>
      <c r="M15" s="44"/>
      <c r="N15" s="28"/>
      <c r="O15" s="28"/>
      <c r="P15" s="28" t="s">
        <v>304</v>
      </c>
      <c r="Q15" s="28" t="s">
        <v>304</v>
      </c>
      <c r="R15" s="28" t="s">
        <v>304</v>
      </c>
      <c r="S15" s="27" t="s">
        <v>334</v>
      </c>
      <c r="T15" s="27"/>
      <c r="U15" s="37"/>
      <c r="V15" s="37"/>
      <c r="W15" s="37"/>
      <c r="X15" s="37"/>
      <c r="Y15" s="37"/>
      <c r="Z15" s="37"/>
      <c r="AA15" s="37"/>
      <c r="AB15" s="46">
        <f t="shared" si="0"/>
        <v>0</v>
      </c>
      <c r="AC15" t="str">
        <f t="shared" si="1"/>
        <v/>
      </c>
    </row>
    <row r="16" spans="2:29" x14ac:dyDescent="0.2">
      <c r="B16" s="27"/>
      <c r="C16" s="27"/>
      <c r="D16" s="27"/>
      <c r="E16" s="27"/>
      <c r="F16" s="27"/>
      <c r="G16" s="27"/>
      <c r="H16" s="27"/>
      <c r="I16" s="28"/>
      <c r="J16" s="44"/>
      <c r="K16" s="28"/>
      <c r="L16" s="28"/>
      <c r="M16" s="44"/>
      <c r="N16" s="28"/>
      <c r="O16" s="28"/>
      <c r="P16" s="28" t="s">
        <v>304</v>
      </c>
      <c r="Q16" s="28" t="s">
        <v>304</v>
      </c>
      <c r="R16" s="28" t="s">
        <v>304</v>
      </c>
      <c r="S16" s="27" t="s">
        <v>334</v>
      </c>
      <c r="T16" s="27"/>
      <c r="U16" s="37"/>
      <c r="V16" s="37"/>
      <c r="W16" s="37"/>
      <c r="X16" s="37"/>
      <c r="Y16" s="37"/>
      <c r="Z16" s="37"/>
      <c r="AA16" s="37"/>
      <c r="AB16" s="46">
        <f t="shared" si="0"/>
        <v>0</v>
      </c>
      <c r="AC16" t="str">
        <f t="shared" si="1"/>
        <v/>
      </c>
    </row>
    <row r="17" spans="2:29" x14ac:dyDescent="0.2">
      <c r="B17" s="27"/>
      <c r="C17" s="27"/>
      <c r="D17" s="27"/>
      <c r="E17" s="27"/>
      <c r="F17" s="27"/>
      <c r="G17" s="27"/>
      <c r="H17" s="27"/>
      <c r="I17" s="28"/>
      <c r="J17" s="44"/>
      <c r="K17" s="28"/>
      <c r="L17" s="28"/>
      <c r="M17" s="44"/>
      <c r="N17" s="28"/>
      <c r="O17" s="28"/>
      <c r="P17" s="28" t="s">
        <v>304</v>
      </c>
      <c r="Q17" s="28" t="s">
        <v>304</v>
      </c>
      <c r="R17" s="28" t="s">
        <v>304</v>
      </c>
      <c r="S17" s="27" t="s">
        <v>334</v>
      </c>
      <c r="T17" s="27"/>
      <c r="U17" s="37"/>
      <c r="V17" s="37"/>
      <c r="W17" s="37"/>
      <c r="X17" s="37"/>
      <c r="Y17" s="37"/>
      <c r="Z17" s="37"/>
      <c r="AA17" s="37"/>
      <c r="AB17" s="46">
        <f t="shared" si="0"/>
        <v>0</v>
      </c>
      <c r="AC17" t="str">
        <f t="shared" si="1"/>
        <v/>
      </c>
    </row>
    <row r="18" spans="2:29" x14ac:dyDescent="0.2">
      <c r="B18" s="27"/>
      <c r="C18" s="27"/>
      <c r="D18" s="27"/>
      <c r="E18" s="27"/>
      <c r="F18" s="27"/>
      <c r="G18" s="27"/>
      <c r="H18" s="27"/>
      <c r="I18" s="28"/>
      <c r="J18" s="44"/>
      <c r="K18" s="28"/>
      <c r="L18" s="28"/>
      <c r="M18" s="44"/>
      <c r="N18" s="28"/>
      <c r="O18" s="28"/>
      <c r="P18" s="28" t="s">
        <v>304</v>
      </c>
      <c r="Q18" s="28" t="s">
        <v>304</v>
      </c>
      <c r="R18" s="28" t="s">
        <v>304</v>
      </c>
      <c r="S18" s="27" t="s">
        <v>334</v>
      </c>
      <c r="T18" s="27"/>
      <c r="U18" s="37"/>
      <c r="V18" s="37"/>
      <c r="W18" s="37"/>
      <c r="X18" s="37"/>
      <c r="Y18" s="37"/>
      <c r="Z18" s="37"/>
      <c r="AA18" s="37"/>
      <c r="AB18" s="46">
        <f t="shared" si="0"/>
        <v>0</v>
      </c>
      <c r="AC18" t="str">
        <f t="shared" si="1"/>
        <v/>
      </c>
    </row>
    <row r="19" spans="2:29" x14ac:dyDescent="0.2">
      <c r="B19" s="27"/>
      <c r="C19" s="27"/>
      <c r="D19" s="27"/>
      <c r="E19" s="27"/>
      <c r="F19" s="27"/>
      <c r="G19" s="27"/>
      <c r="H19" s="27"/>
      <c r="I19" s="28"/>
      <c r="J19" s="44"/>
      <c r="K19" s="28"/>
      <c r="L19" s="28"/>
      <c r="M19" s="44"/>
      <c r="N19" s="28"/>
      <c r="O19" s="28"/>
      <c r="P19" s="28" t="s">
        <v>304</v>
      </c>
      <c r="Q19" s="28" t="s">
        <v>304</v>
      </c>
      <c r="R19" s="28" t="s">
        <v>304</v>
      </c>
      <c r="S19" s="27" t="s">
        <v>334</v>
      </c>
      <c r="T19" s="27"/>
      <c r="U19" s="37"/>
      <c r="V19" s="37"/>
      <c r="W19" s="37"/>
      <c r="X19" s="37"/>
      <c r="Y19" s="37"/>
      <c r="Z19" s="37"/>
      <c r="AA19" s="37"/>
      <c r="AB19" s="46">
        <f t="shared" si="0"/>
        <v>0</v>
      </c>
      <c r="AC19" t="str">
        <f t="shared" si="1"/>
        <v/>
      </c>
    </row>
    <row r="20" spans="2:29" x14ac:dyDescent="0.2">
      <c r="B20" s="27"/>
      <c r="C20" s="27"/>
      <c r="D20" s="27"/>
      <c r="E20" s="27"/>
      <c r="F20" s="27"/>
      <c r="G20" s="27"/>
      <c r="H20" s="27"/>
      <c r="I20" s="28"/>
      <c r="J20" s="44"/>
      <c r="K20" s="28"/>
      <c r="L20" s="28"/>
      <c r="M20" s="44"/>
      <c r="N20" s="28"/>
      <c r="O20" s="28"/>
      <c r="P20" s="28" t="s">
        <v>304</v>
      </c>
      <c r="Q20" s="28" t="s">
        <v>304</v>
      </c>
      <c r="R20" s="28" t="s">
        <v>304</v>
      </c>
      <c r="S20" s="27" t="s">
        <v>334</v>
      </c>
      <c r="T20" s="27"/>
      <c r="U20" s="37"/>
      <c r="V20" s="37"/>
      <c r="W20" s="37"/>
      <c r="X20" s="37"/>
      <c r="Y20" s="37"/>
      <c r="Z20" s="37"/>
      <c r="AA20" s="37"/>
      <c r="AB20" s="46">
        <f t="shared" si="0"/>
        <v>0</v>
      </c>
      <c r="AC20" t="str">
        <f t="shared" si="1"/>
        <v/>
      </c>
    </row>
    <row r="21" spans="2:29" x14ac:dyDescent="0.2">
      <c r="B21" s="27"/>
      <c r="C21" s="27"/>
      <c r="D21" s="27"/>
      <c r="E21" s="27"/>
      <c r="F21" s="27"/>
      <c r="G21" s="27"/>
      <c r="H21" s="27"/>
      <c r="I21" s="28"/>
      <c r="J21" s="44"/>
      <c r="K21" s="28"/>
      <c r="L21" s="28"/>
      <c r="M21" s="44"/>
      <c r="N21" s="28"/>
      <c r="O21" s="28"/>
      <c r="P21" s="28" t="s">
        <v>304</v>
      </c>
      <c r="Q21" s="28" t="s">
        <v>304</v>
      </c>
      <c r="R21" s="28" t="s">
        <v>304</v>
      </c>
      <c r="S21" s="27" t="s">
        <v>334</v>
      </c>
      <c r="T21" s="27"/>
      <c r="U21" s="37"/>
      <c r="V21" s="37"/>
      <c r="W21" s="37"/>
      <c r="X21" s="37"/>
      <c r="Y21" s="37"/>
      <c r="Z21" s="37"/>
      <c r="AA21" s="37"/>
      <c r="AB21" s="46">
        <f t="shared" si="0"/>
        <v>0</v>
      </c>
      <c r="AC21" t="str">
        <f t="shared" si="1"/>
        <v/>
      </c>
    </row>
    <row r="22" spans="2:29" x14ac:dyDescent="0.2">
      <c r="B22" s="27"/>
      <c r="C22" s="27"/>
      <c r="D22" s="27"/>
      <c r="E22" s="27"/>
      <c r="F22" s="27"/>
      <c r="G22" s="27"/>
      <c r="H22" s="27"/>
      <c r="I22" s="28"/>
      <c r="J22" s="44"/>
      <c r="K22" s="28"/>
      <c r="L22" s="28"/>
      <c r="M22" s="44"/>
      <c r="N22" s="28"/>
      <c r="O22" s="28"/>
      <c r="P22" s="28" t="s">
        <v>304</v>
      </c>
      <c r="Q22" s="28" t="s">
        <v>304</v>
      </c>
      <c r="R22" s="28" t="s">
        <v>304</v>
      </c>
      <c r="S22" s="27" t="s">
        <v>334</v>
      </c>
      <c r="T22" s="27"/>
      <c r="U22" s="37"/>
      <c r="V22" s="37"/>
      <c r="W22" s="37"/>
      <c r="X22" s="37"/>
      <c r="Y22" s="37"/>
      <c r="Z22" s="37"/>
      <c r="AA22" s="37"/>
      <c r="AB22" s="46">
        <f t="shared" si="0"/>
        <v>0</v>
      </c>
      <c r="AC22" t="str">
        <f t="shared" si="1"/>
        <v/>
      </c>
    </row>
    <row r="23" spans="2:29" x14ac:dyDescent="0.2">
      <c r="B23" s="27"/>
      <c r="C23" s="27"/>
      <c r="D23" s="27"/>
      <c r="E23" s="27"/>
      <c r="F23" s="27"/>
      <c r="G23" s="27"/>
      <c r="H23" s="27"/>
      <c r="I23" s="28"/>
      <c r="J23" s="44"/>
      <c r="K23" s="28"/>
      <c r="L23" s="28"/>
      <c r="M23" s="44"/>
      <c r="N23" s="28"/>
      <c r="O23" s="28"/>
      <c r="P23" s="28" t="s">
        <v>304</v>
      </c>
      <c r="Q23" s="28" t="s">
        <v>304</v>
      </c>
      <c r="R23" s="28" t="s">
        <v>304</v>
      </c>
      <c r="S23" s="27" t="s">
        <v>334</v>
      </c>
      <c r="T23" s="27"/>
      <c r="U23" s="37"/>
      <c r="V23" s="37"/>
      <c r="W23" s="37"/>
      <c r="X23" s="37"/>
      <c r="Y23" s="37"/>
      <c r="Z23" s="37"/>
      <c r="AA23" s="37"/>
      <c r="AB23" s="46">
        <f t="shared" si="0"/>
        <v>0</v>
      </c>
      <c r="AC23" t="str">
        <f t="shared" si="1"/>
        <v/>
      </c>
    </row>
    <row r="24" spans="2:29" x14ac:dyDescent="0.2">
      <c r="B24" s="27"/>
      <c r="C24" s="27"/>
      <c r="D24" s="27"/>
      <c r="E24" s="27"/>
      <c r="F24" s="27"/>
      <c r="G24" s="27"/>
      <c r="H24" s="27"/>
      <c r="I24" s="28"/>
      <c r="J24" s="44"/>
      <c r="K24" s="28"/>
      <c r="L24" s="28"/>
      <c r="M24" s="44"/>
      <c r="N24" s="28"/>
      <c r="O24" s="28"/>
      <c r="P24" s="28" t="s">
        <v>304</v>
      </c>
      <c r="Q24" s="28" t="s">
        <v>304</v>
      </c>
      <c r="R24" s="28" t="s">
        <v>304</v>
      </c>
      <c r="S24" s="27" t="s">
        <v>334</v>
      </c>
      <c r="T24" s="27"/>
      <c r="U24" s="37"/>
      <c r="V24" s="37"/>
      <c r="W24" s="37"/>
      <c r="X24" s="37"/>
      <c r="Y24" s="37"/>
      <c r="Z24" s="37"/>
      <c r="AA24" s="37"/>
      <c r="AB24" s="46">
        <f t="shared" si="0"/>
        <v>0</v>
      </c>
      <c r="AC24" t="str">
        <f t="shared" si="1"/>
        <v/>
      </c>
    </row>
    <row r="25" spans="2:29" x14ac:dyDescent="0.2">
      <c r="B25" s="27"/>
      <c r="C25" s="27"/>
      <c r="D25" s="27"/>
      <c r="E25" s="27"/>
      <c r="F25" s="27"/>
      <c r="G25" s="27"/>
      <c r="H25" s="27"/>
      <c r="I25" s="28"/>
      <c r="J25" s="44"/>
      <c r="K25" s="28"/>
      <c r="L25" s="28"/>
      <c r="M25" s="44"/>
      <c r="N25" s="28"/>
      <c r="O25" s="28"/>
      <c r="P25" s="28" t="s">
        <v>304</v>
      </c>
      <c r="Q25" s="28" t="s">
        <v>304</v>
      </c>
      <c r="R25" s="28" t="s">
        <v>304</v>
      </c>
      <c r="S25" s="27" t="s">
        <v>334</v>
      </c>
      <c r="T25" s="27"/>
      <c r="U25" s="37"/>
      <c r="V25" s="37"/>
      <c r="W25" s="37"/>
      <c r="X25" s="37"/>
      <c r="Y25" s="37"/>
      <c r="Z25" s="37"/>
      <c r="AA25" s="37"/>
      <c r="AB25" s="46">
        <f t="shared" si="0"/>
        <v>0</v>
      </c>
      <c r="AC25" t="str">
        <f t="shared" si="1"/>
        <v/>
      </c>
    </row>
    <row r="26" spans="2:29" x14ac:dyDescent="0.2">
      <c r="B26" s="27"/>
      <c r="C26" s="27"/>
      <c r="D26" s="27"/>
      <c r="E26" s="27"/>
      <c r="F26" s="27"/>
      <c r="G26" s="27"/>
      <c r="H26" s="27"/>
      <c r="I26" s="28"/>
      <c r="J26" s="44"/>
      <c r="K26" s="28"/>
      <c r="L26" s="28"/>
      <c r="M26" s="44"/>
      <c r="N26" s="28"/>
      <c r="O26" s="28"/>
      <c r="P26" s="28" t="s">
        <v>304</v>
      </c>
      <c r="Q26" s="28" t="s">
        <v>304</v>
      </c>
      <c r="R26" s="28" t="s">
        <v>304</v>
      </c>
      <c r="S26" s="27" t="s">
        <v>334</v>
      </c>
      <c r="T26" s="27"/>
      <c r="U26" s="37"/>
      <c r="V26" s="37"/>
      <c r="W26" s="37"/>
      <c r="X26" s="37"/>
      <c r="Y26" s="37"/>
      <c r="Z26" s="37"/>
      <c r="AA26" s="37"/>
      <c r="AB26" s="46">
        <f t="shared" si="0"/>
        <v>0</v>
      </c>
      <c r="AC26" t="str">
        <f t="shared" si="1"/>
        <v/>
      </c>
    </row>
    <row r="27" spans="2:29" x14ac:dyDescent="0.2">
      <c r="B27" s="27"/>
      <c r="C27" s="27"/>
      <c r="D27" s="27"/>
      <c r="E27" s="27"/>
      <c r="F27" s="27"/>
      <c r="G27" s="27"/>
      <c r="H27" s="27"/>
      <c r="I27" s="28"/>
      <c r="J27" s="44"/>
      <c r="K27" s="28"/>
      <c r="L27" s="28"/>
      <c r="M27" s="44"/>
      <c r="N27" s="28"/>
      <c r="O27" s="28"/>
      <c r="P27" s="28" t="s">
        <v>304</v>
      </c>
      <c r="Q27" s="28" t="s">
        <v>304</v>
      </c>
      <c r="R27" s="28" t="s">
        <v>304</v>
      </c>
      <c r="S27" s="27" t="s">
        <v>334</v>
      </c>
      <c r="T27" s="27"/>
      <c r="U27" s="37"/>
      <c r="V27" s="37"/>
      <c r="W27" s="37"/>
      <c r="X27" s="37"/>
      <c r="Y27" s="37"/>
      <c r="Z27" s="37"/>
      <c r="AA27" s="37"/>
      <c r="AB27" s="46">
        <f t="shared" si="0"/>
        <v>0</v>
      </c>
      <c r="AC27" t="str">
        <f t="shared" si="1"/>
        <v/>
      </c>
    </row>
    <row r="28" spans="2:29" x14ac:dyDescent="0.2">
      <c r="B28" s="27"/>
      <c r="C28" s="27"/>
      <c r="D28" s="27"/>
      <c r="E28" s="27"/>
      <c r="F28" s="27"/>
      <c r="G28" s="27"/>
      <c r="H28" s="27"/>
      <c r="I28" s="28"/>
      <c r="J28" s="44"/>
      <c r="K28" s="28"/>
      <c r="L28" s="28"/>
      <c r="M28" s="44"/>
      <c r="N28" s="28"/>
      <c r="O28" s="28"/>
      <c r="P28" s="28" t="s">
        <v>304</v>
      </c>
      <c r="Q28" s="28" t="s">
        <v>304</v>
      </c>
      <c r="R28" s="28" t="s">
        <v>304</v>
      </c>
      <c r="S28" s="27" t="s">
        <v>334</v>
      </c>
      <c r="T28" s="27"/>
      <c r="U28" s="37"/>
      <c r="V28" s="37"/>
      <c r="W28" s="37"/>
      <c r="X28" s="37"/>
      <c r="Y28" s="37"/>
      <c r="Z28" s="37"/>
      <c r="AA28" s="37"/>
      <c r="AB28" s="46">
        <f t="shared" si="0"/>
        <v>0</v>
      </c>
      <c r="AC28" t="str">
        <f t="shared" si="1"/>
        <v/>
      </c>
    </row>
    <row r="29" spans="2:29" x14ac:dyDescent="0.2">
      <c r="B29" s="27"/>
      <c r="C29" s="27"/>
      <c r="D29" s="27"/>
      <c r="E29" s="27"/>
      <c r="F29" s="27"/>
      <c r="G29" s="27"/>
      <c r="H29" s="27"/>
      <c r="I29" s="28"/>
      <c r="J29" s="44"/>
      <c r="K29" s="28"/>
      <c r="L29" s="28"/>
      <c r="M29" s="44"/>
      <c r="N29" s="28"/>
      <c r="O29" s="28"/>
      <c r="P29" s="28" t="s">
        <v>304</v>
      </c>
      <c r="Q29" s="28" t="s">
        <v>304</v>
      </c>
      <c r="R29" s="28" t="s">
        <v>304</v>
      </c>
      <c r="S29" s="27" t="s">
        <v>334</v>
      </c>
      <c r="T29" s="27"/>
      <c r="U29" s="37"/>
      <c r="V29" s="37"/>
      <c r="W29" s="37"/>
      <c r="X29" s="37"/>
      <c r="Y29" s="37"/>
      <c r="Z29" s="37"/>
      <c r="AA29" s="37"/>
      <c r="AB29" s="46">
        <f t="shared" si="0"/>
        <v>0</v>
      </c>
      <c r="AC29" t="str">
        <f t="shared" si="1"/>
        <v/>
      </c>
    </row>
    <row r="30" spans="2:29" x14ac:dyDescent="0.2">
      <c r="B30" s="27"/>
      <c r="C30" s="27"/>
      <c r="D30" s="27"/>
      <c r="E30" s="27"/>
      <c r="F30" s="27"/>
      <c r="G30" s="27"/>
      <c r="H30" s="27"/>
      <c r="I30" s="28"/>
      <c r="J30" s="44"/>
      <c r="K30" s="28"/>
      <c r="L30" s="28"/>
      <c r="M30" s="44"/>
      <c r="N30" s="28"/>
      <c r="O30" s="28"/>
      <c r="P30" s="28" t="s">
        <v>304</v>
      </c>
      <c r="Q30" s="28" t="s">
        <v>304</v>
      </c>
      <c r="R30" s="28" t="s">
        <v>304</v>
      </c>
      <c r="S30" s="27" t="s">
        <v>334</v>
      </c>
      <c r="T30" s="27"/>
      <c r="U30" s="37"/>
      <c r="V30" s="37"/>
      <c r="W30" s="37"/>
      <c r="X30" s="37"/>
      <c r="Y30" s="37"/>
      <c r="Z30" s="37"/>
      <c r="AA30" s="37"/>
      <c r="AB30" s="46">
        <f t="shared" si="0"/>
        <v>0</v>
      </c>
      <c r="AC30" t="str">
        <f t="shared" si="1"/>
        <v/>
      </c>
    </row>
    <row r="31" spans="2:29" x14ac:dyDescent="0.2">
      <c r="B31" s="27"/>
      <c r="C31" s="27"/>
      <c r="D31" s="27"/>
      <c r="E31" s="27"/>
      <c r="F31" s="27"/>
      <c r="G31" s="27"/>
      <c r="H31" s="27"/>
      <c r="I31" s="28"/>
      <c r="J31" s="44"/>
      <c r="K31" s="28"/>
      <c r="L31" s="28"/>
      <c r="M31" s="44"/>
      <c r="N31" s="28"/>
      <c r="O31" s="28"/>
      <c r="P31" s="28" t="s">
        <v>304</v>
      </c>
      <c r="Q31" s="28" t="s">
        <v>304</v>
      </c>
      <c r="R31" s="28" t="s">
        <v>304</v>
      </c>
      <c r="S31" s="27" t="s">
        <v>334</v>
      </c>
      <c r="T31" s="27"/>
      <c r="U31" s="37"/>
      <c r="V31" s="37"/>
      <c r="W31" s="37"/>
      <c r="X31" s="37"/>
      <c r="Y31" s="37"/>
      <c r="Z31" s="37"/>
      <c r="AA31" s="37"/>
      <c r="AB31" s="46">
        <f t="shared" si="0"/>
        <v>0</v>
      </c>
      <c r="AC31" t="str">
        <f t="shared" si="1"/>
        <v/>
      </c>
    </row>
    <row r="32" spans="2:29" x14ac:dyDescent="0.2">
      <c r="B32" s="27"/>
      <c r="C32" s="27"/>
      <c r="D32" s="27"/>
      <c r="E32" s="27"/>
      <c r="F32" s="27"/>
      <c r="G32" s="27"/>
      <c r="H32" s="27"/>
      <c r="I32" s="28"/>
      <c r="J32" s="44"/>
      <c r="K32" s="28"/>
      <c r="L32" s="28"/>
      <c r="M32" s="44"/>
      <c r="N32" s="28"/>
      <c r="O32" s="28"/>
      <c r="P32" s="28" t="s">
        <v>304</v>
      </c>
      <c r="Q32" s="28" t="s">
        <v>304</v>
      </c>
      <c r="R32" s="28" t="s">
        <v>304</v>
      </c>
      <c r="S32" s="27" t="s">
        <v>334</v>
      </c>
      <c r="T32" s="27"/>
      <c r="U32" s="37"/>
      <c r="V32" s="37"/>
      <c r="W32" s="37"/>
      <c r="X32" s="37"/>
      <c r="Y32" s="37"/>
      <c r="Z32" s="37"/>
      <c r="AA32" s="37"/>
      <c r="AB32" s="46">
        <f t="shared" si="0"/>
        <v>0</v>
      </c>
      <c r="AC32" t="str">
        <f t="shared" si="1"/>
        <v/>
      </c>
    </row>
    <row r="33" spans="2:29" x14ac:dyDescent="0.2">
      <c r="B33" s="27"/>
      <c r="C33" s="27"/>
      <c r="D33" s="27"/>
      <c r="E33" s="27"/>
      <c r="F33" s="27"/>
      <c r="G33" s="27"/>
      <c r="H33" s="27"/>
      <c r="I33" s="28"/>
      <c r="J33" s="44"/>
      <c r="K33" s="28"/>
      <c r="L33" s="28"/>
      <c r="M33" s="44"/>
      <c r="N33" s="28"/>
      <c r="O33" s="28"/>
      <c r="P33" s="28" t="s">
        <v>304</v>
      </c>
      <c r="Q33" s="28" t="s">
        <v>304</v>
      </c>
      <c r="R33" s="28" t="s">
        <v>304</v>
      </c>
      <c r="S33" s="27" t="s">
        <v>334</v>
      </c>
      <c r="T33" s="27"/>
      <c r="U33" s="37"/>
      <c r="V33" s="37"/>
      <c r="W33" s="37"/>
      <c r="X33" s="37"/>
      <c r="Y33" s="37"/>
      <c r="Z33" s="37"/>
      <c r="AA33" s="37"/>
      <c r="AB33" s="46">
        <f t="shared" si="0"/>
        <v>0</v>
      </c>
      <c r="AC33" t="str">
        <f t="shared" si="1"/>
        <v/>
      </c>
    </row>
    <row r="34" spans="2:29" x14ac:dyDescent="0.2">
      <c r="B34" s="27"/>
      <c r="C34" s="27"/>
      <c r="D34" s="27"/>
      <c r="E34" s="27"/>
      <c r="F34" s="27"/>
      <c r="G34" s="27"/>
      <c r="H34" s="27"/>
      <c r="I34" s="28"/>
      <c r="J34" s="44"/>
      <c r="K34" s="28"/>
      <c r="L34" s="28"/>
      <c r="M34" s="44"/>
      <c r="N34" s="28"/>
      <c r="O34" s="28"/>
      <c r="P34" s="28" t="s">
        <v>304</v>
      </c>
      <c r="Q34" s="28" t="s">
        <v>304</v>
      </c>
      <c r="R34" s="28" t="s">
        <v>304</v>
      </c>
      <c r="S34" s="27" t="s">
        <v>334</v>
      </c>
      <c r="T34" s="27"/>
      <c r="U34" s="37"/>
      <c r="V34" s="37"/>
      <c r="W34" s="37"/>
      <c r="X34" s="37"/>
      <c r="Y34" s="37"/>
      <c r="Z34" s="37"/>
      <c r="AA34" s="37"/>
      <c r="AB34" s="46">
        <f t="shared" si="0"/>
        <v>0</v>
      </c>
      <c r="AC34" t="str">
        <f t="shared" si="1"/>
        <v/>
      </c>
    </row>
    <row r="35" spans="2:29" x14ac:dyDescent="0.2">
      <c r="B35" s="27"/>
      <c r="C35" s="27"/>
      <c r="D35" s="27"/>
      <c r="E35" s="27"/>
      <c r="F35" s="27"/>
      <c r="G35" s="27"/>
      <c r="H35" s="27"/>
      <c r="I35" s="28"/>
      <c r="J35" s="44"/>
      <c r="K35" s="28"/>
      <c r="L35" s="28"/>
      <c r="M35" s="44"/>
      <c r="N35" s="28"/>
      <c r="O35" s="28"/>
      <c r="P35" s="28" t="s">
        <v>304</v>
      </c>
      <c r="Q35" s="28" t="s">
        <v>304</v>
      </c>
      <c r="R35" s="28" t="s">
        <v>304</v>
      </c>
      <c r="S35" s="27" t="s">
        <v>334</v>
      </c>
      <c r="T35" s="27"/>
      <c r="U35" s="37"/>
      <c r="V35" s="37"/>
      <c r="W35" s="37"/>
      <c r="X35" s="37"/>
      <c r="Y35" s="37"/>
      <c r="Z35" s="37"/>
      <c r="AA35" s="37"/>
      <c r="AB35" s="46">
        <f t="shared" si="0"/>
        <v>0</v>
      </c>
      <c r="AC35" t="str">
        <f t="shared" si="1"/>
        <v/>
      </c>
    </row>
    <row r="36" spans="2:29" x14ac:dyDescent="0.2">
      <c r="B36" s="27"/>
      <c r="C36" s="27"/>
      <c r="D36" s="27"/>
      <c r="E36" s="27"/>
      <c r="F36" s="27"/>
      <c r="G36" s="27"/>
      <c r="H36" s="27"/>
      <c r="I36" s="28"/>
      <c r="J36" s="44"/>
      <c r="K36" s="28"/>
      <c r="L36" s="28"/>
      <c r="M36" s="44"/>
      <c r="N36" s="28"/>
      <c r="O36" s="28"/>
      <c r="P36" s="28" t="s">
        <v>304</v>
      </c>
      <c r="Q36" s="28" t="s">
        <v>304</v>
      </c>
      <c r="R36" s="28" t="s">
        <v>304</v>
      </c>
      <c r="S36" s="27" t="s">
        <v>334</v>
      </c>
      <c r="T36" s="27"/>
      <c r="U36" s="37"/>
      <c r="V36" s="37"/>
      <c r="W36" s="37"/>
      <c r="X36" s="37"/>
      <c r="Y36" s="37"/>
      <c r="Z36" s="37"/>
      <c r="AA36" s="37"/>
      <c r="AB36" s="46">
        <f t="shared" si="0"/>
        <v>0</v>
      </c>
      <c r="AC36" t="str">
        <f t="shared" si="1"/>
        <v/>
      </c>
    </row>
    <row r="37" spans="2:29" x14ac:dyDescent="0.2">
      <c r="B37" s="27"/>
      <c r="C37" s="27"/>
      <c r="D37" s="27"/>
      <c r="E37" s="27"/>
      <c r="F37" s="27"/>
      <c r="G37" s="27"/>
      <c r="H37" s="27"/>
      <c r="I37" s="28"/>
      <c r="J37" s="44"/>
      <c r="K37" s="28"/>
      <c r="L37" s="28"/>
      <c r="M37" s="44"/>
      <c r="N37" s="28"/>
      <c r="O37" s="28"/>
      <c r="P37" s="28" t="s">
        <v>304</v>
      </c>
      <c r="Q37" s="28" t="s">
        <v>304</v>
      </c>
      <c r="R37" s="28" t="s">
        <v>304</v>
      </c>
      <c r="S37" s="27" t="s">
        <v>334</v>
      </c>
      <c r="T37" s="27"/>
      <c r="U37" s="37"/>
      <c r="V37" s="37"/>
      <c r="W37" s="37"/>
      <c r="X37" s="37"/>
      <c r="Y37" s="37"/>
      <c r="Z37" s="37"/>
      <c r="AA37" s="37"/>
      <c r="AB37" s="46">
        <f t="shared" si="0"/>
        <v>0</v>
      </c>
      <c r="AC37" t="str">
        <f t="shared" si="1"/>
        <v/>
      </c>
    </row>
    <row r="38" spans="2:29" x14ac:dyDescent="0.2">
      <c r="B38" s="27"/>
      <c r="C38" s="27"/>
      <c r="D38" s="27"/>
      <c r="E38" s="27"/>
      <c r="F38" s="27"/>
      <c r="G38" s="27"/>
      <c r="H38" s="27"/>
      <c r="I38" s="28"/>
      <c r="J38" s="44"/>
      <c r="K38" s="28"/>
      <c r="L38" s="28"/>
      <c r="M38" s="44"/>
      <c r="N38" s="28"/>
      <c r="O38" s="28"/>
      <c r="P38" s="28" t="s">
        <v>304</v>
      </c>
      <c r="Q38" s="28" t="s">
        <v>304</v>
      </c>
      <c r="R38" s="28" t="s">
        <v>304</v>
      </c>
      <c r="S38" s="27" t="s">
        <v>334</v>
      </c>
      <c r="T38" s="27"/>
      <c r="U38" s="37"/>
      <c r="V38" s="37"/>
      <c r="W38" s="37"/>
      <c r="X38" s="37"/>
      <c r="Y38" s="37"/>
      <c r="Z38" s="37"/>
      <c r="AA38" s="37"/>
      <c r="AB38" s="46">
        <f t="shared" si="0"/>
        <v>0</v>
      </c>
      <c r="AC38" t="str">
        <f t="shared" si="1"/>
        <v/>
      </c>
    </row>
    <row r="39" spans="2:29" x14ac:dyDescent="0.2">
      <c r="B39" s="27"/>
      <c r="C39" s="27"/>
      <c r="D39" s="27"/>
      <c r="E39" s="27"/>
      <c r="F39" s="27"/>
      <c r="G39" s="27"/>
      <c r="H39" s="27"/>
      <c r="I39" s="28"/>
      <c r="J39" s="44"/>
      <c r="K39" s="28"/>
      <c r="L39" s="28"/>
      <c r="M39" s="44"/>
      <c r="N39" s="28"/>
      <c r="O39" s="28"/>
      <c r="P39" s="28" t="s">
        <v>304</v>
      </c>
      <c r="Q39" s="28" t="s">
        <v>304</v>
      </c>
      <c r="R39" s="28" t="s">
        <v>304</v>
      </c>
      <c r="S39" s="27" t="s">
        <v>334</v>
      </c>
      <c r="T39" s="27"/>
      <c r="U39" s="37"/>
      <c r="V39" s="37"/>
      <c r="W39" s="37"/>
      <c r="X39" s="37"/>
      <c r="Y39" s="37"/>
      <c r="Z39" s="37"/>
      <c r="AA39" s="37"/>
      <c r="AB39" s="46">
        <f t="shared" si="0"/>
        <v>0</v>
      </c>
      <c r="AC39" t="str">
        <f t="shared" si="1"/>
        <v/>
      </c>
    </row>
    <row r="40" spans="2:29" x14ac:dyDescent="0.2">
      <c r="B40" s="27"/>
      <c r="C40" s="27"/>
      <c r="D40" s="27"/>
      <c r="E40" s="27"/>
      <c r="F40" s="27"/>
      <c r="G40" s="27"/>
      <c r="H40" s="27"/>
      <c r="I40" s="28"/>
      <c r="J40" s="44"/>
      <c r="K40" s="28"/>
      <c r="L40" s="28"/>
      <c r="M40" s="44"/>
      <c r="N40" s="28"/>
      <c r="O40" s="28"/>
      <c r="P40" s="28" t="s">
        <v>304</v>
      </c>
      <c r="Q40" s="28" t="s">
        <v>304</v>
      </c>
      <c r="R40" s="28" t="s">
        <v>304</v>
      </c>
      <c r="S40" s="27" t="s">
        <v>334</v>
      </c>
      <c r="T40" s="27"/>
      <c r="U40" s="37"/>
      <c r="V40" s="37"/>
      <c r="W40" s="37"/>
      <c r="X40" s="37"/>
      <c r="Y40" s="37"/>
      <c r="Z40" s="37"/>
      <c r="AA40" s="37"/>
      <c r="AB40" s="46">
        <f t="shared" si="0"/>
        <v>0</v>
      </c>
      <c r="AC40" t="str">
        <f t="shared" si="1"/>
        <v/>
      </c>
    </row>
    <row r="41" spans="2:29" x14ac:dyDescent="0.2">
      <c r="B41" s="27"/>
      <c r="C41" s="27"/>
      <c r="D41" s="27"/>
      <c r="E41" s="27"/>
      <c r="F41" s="27"/>
      <c r="G41" s="27"/>
      <c r="H41" s="27"/>
      <c r="I41" s="28"/>
      <c r="J41" s="44"/>
      <c r="K41" s="28"/>
      <c r="L41" s="28"/>
      <c r="M41" s="44"/>
      <c r="N41" s="28"/>
      <c r="O41" s="28"/>
      <c r="P41" s="28" t="s">
        <v>304</v>
      </c>
      <c r="Q41" s="28" t="s">
        <v>304</v>
      </c>
      <c r="R41" s="28" t="s">
        <v>304</v>
      </c>
      <c r="S41" s="27" t="s">
        <v>334</v>
      </c>
      <c r="T41" s="27"/>
      <c r="U41" s="37"/>
      <c r="V41" s="37"/>
      <c r="W41" s="37"/>
      <c r="X41" s="37"/>
      <c r="Y41" s="37"/>
      <c r="Z41" s="37"/>
      <c r="AA41" s="37"/>
      <c r="AB41" s="46">
        <f t="shared" si="0"/>
        <v>0</v>
      </c>
      <c r="AC41" t="str">
        <f t="shared" si="1"/>
        <v/>
      </c>
    </row>
    <row r="42" spans="2:29" x14ac:dyDescent="0.2">
      <c r="B42" s="27"/>
      <c r="C42" s="27"/>
      <c r="D42" s="27"/>
      <c r="E42" s="27"/>
      <c r="F42" s="27"/>
      <c r="G42" s="27"/>
      <c r="H42" s="27"/>
      <c r="I42" s="28"/>
      <c r="J42" s="44"/>
      <c r="K42" s="28"/>
      <c r="L42" s="28"/>
      <c r="M42" s="44"/>
      <c r="N42" s="28"/>
      <c r="O42" s="28"/>
      <c r="P42" s="28" t="s">
        <v>304</v>
      </c>
      <c r="Q42" s="28" t="s">
        <v>304</v>
      </c>
      <c r="R42" s="28" t="s">
        <v>304</v>
      </c>
      <c r="S42" s="27" t="s">
        <v>334</v>
      </c>
      <c r="T42" s="27"/>
      <c r="U42" s="37"/>
      <c r="V42" s="37"/>
      <c r="W42" s="37"/>
      <c r="X42" s="37"/>
      <c r="Y42" s="37"/>
      <c r="Z42" s="37"/>
      <c r="AA42" s="37"/>
      <c r="AB42" s="46">
        <f t="shared" si="0"/>
        <v>0</v>
      </c>
      <c r="AC42" t="str">
        <f t="shared" si="1"/>
        <v/>
      </c>
    </row>
    <row r="43" spans="2:29" x14ac:dyDescent="0.2">
      <c r="B43" s="27"/>
      <c r="C43" s="27"/>
      <c r="D43" s="27"/>
      <c r="E43" s="27"/>
      <c r="F43" s="27"/>
      <c r="G43" s="27"/>
      <c r="H43" s="27"/>
      <c r="I43" s="28"/>
      <c r="J43" s="44"/>
      <c r="K43" s="28"/>
      <c r="L43" s="28"/>
      <c r="M43" s="44"/>
      <c r="N43" s="28"/>
      <c r="O43" s="28"/>
      <c r="P43" s="28" t="s">
        <v>304</v>
      </c>
      <c r="Q43" s="28" t="s">
        <v>304</v>
      </c>
      <c r="R43" s="28" t="s">
        <v>304</v>
      </c>
      <c r="S43" s="27" t="s">
        <v>334</v>
      </c>
      <c r="T43" s="27"/>
      <c r="U43" s="37"/>
      <c r="V43" s="37"/>
      <c r="W43" s="37"/>
      <c r="X43" s="37"/>
      <c r="Y43" s="37"/>
      <c r="Z43" s="37"/>
      <c r="AA43" s="37"/>
      <c r="AB43" s="46">
        <f t="shared" si="0"/>
        <v>0</v>
      </c>
      <c r="AC43" t="str">
        <f t="shared" si="1"/>
        <v/>
      </c>
    </row>
  </sheetData>
  <sheetProtection algorithmName="SHA-512" hashValue="RtWLpYVjbIZyGcWs+kcDCy5M8Y7Hf8TneJJcRpiSYgc+MstwXnkKMgRtRGdjg+FhLQshXbndnbkv5KT7nL9AqQ==" saltValue="T2rM2/ClYWCV/JipquwICw==" spinCount="100000" sheet="1" objects="1" scenarios="1" selectLockedCells="1"/>
  <mergeCells count="15">
    <mergeCell ref="B3:C3"/>
    <mergeCell ref="D3:E3"/>
    <mergeCell ref="P3:S3"/>
    <mergeCell ref="U3:AA5"/>
    <mergeCell ref="J3:L3"/>
    <mergeCell ref="M3:O3"/>
    <mergeCell ref="M4:M5"/>
    <mergeCell ref="N4:N5"/>
    <mergeCell ref="O4:O5"/>
    <mergeCell ref="P4:S4"/>
    <mergeCell ref="B4:C4"/>
    <mergeCell ref="D4:E4"/>
    <mergeCell ref="K4:K5"/>
    <mergeCell ref="L4:L5"/>
    <mergeCell ref="J4:J5"/>
  </mergeCells>
  <conditionalFormatting sqref="U3">
    <cfRule type="expression" dxfId="11" priority="14">
      <formula>COUNTIF(T:T,"Multiple Shifts")&gt;0</formula>
    </cfRule>
  </conditionalFormatting>
  <conditionalFormatting sqref="U6:U43">
    <cfRule type="expression" dxfId="10" priority="11">
      <formula>T6="Multiple Shifts"</formula>
    </cfRule>
  </conditionalFormatting>
  <conditionalFormatting sqref="V6:V43">
    <cfRule type="expression" dxfId="9" priority="10">
      <formula>T6="Multiple Shifts"</formula>
    </cfRule>
  </conditionalFormatting>
  <conditionalFormatting sqref="W6:W43">
    <cfRule type="expression" dxfId="8" priority="9">
      <formula>T6="Multiple Shifts"</formula>
    </cfRule>
  </conditionalFormatting>
  <conditionalFormatting sqref="X6:X43">
    <cfRule type="expression" dxfId="7" priority="8">
      <formula>T6="Multiple Shifts"</formula>
    </cfRule>
  </conditionalFormatting>
  <conditionalFormatting sqref="Y6:Y43">
    <cfRule type="expression" dxfId="6" priority="7">
      <formula>T6="Multiple Shifts"</formula>
    </cfRule>
  </conditionalFormatting>
  <conditionalFormatting sqref="Z6:Z43">
    <cfRule type="expression" dxfId="5" priority="6">
      <formula>T6="Multiple Shifts"</formula>
    </cfRule>
  </conditionalFormatting>
  <conditionalFormatting sqref="AA6:AA43">
    <cfRule type="expression" dxfId="4" priority="5">
      <formula>T6="Multiple Shifts"</formula>
    </cfRule>
  </conditionalFormatting>
  <conditionalFormatting sqref="AC6:AC43">
    <cfRule type="cellIs" dxfId="3" priority="3" operator="equal">
      <formula>"Line Complete"</formula>
    </cfRule>
    <cfRule type="cellIs" dxfId="2" priority="4" operator="equal">
      <formula>"Line Not Complete"</formula>
    </cfRule>
  </conditionalFormatting>
  <conditionalFormatting sqref="G2">
    <cfRule type="cellIs" dxfId="1" priority="1" operator="equal">
      <formula>"Lines Complete"</formula>
    </cfRule>
    <cfRule type="cellIs" dxfId="0" priority="2" operator="equal">
      <formula>"Lines Not Complete"</formula>
    </cfRule>
  </conditionalFormatting>
  <dataValidations count="3">
    <dataValidation type="list" allowBlank="1" showInputMessage="1" showErrorMessage="1" sqref="H6:H43" xr:uid="{00000000-0002-0000-0200-000000000000}">
      <formula1>_2_Way_Signals</formula1>
    </dataValidation>
    <dataValidation allowBlank="1" showInputMessage="1" showErrorMessage="1" error="A date greater than or equal today is required i.e. 23/09/22" sqref="D6:D7 B6:B43" xr:uid="{00000000-0002-0000-0200-000001000000}"/>
    <dataValidation type="time" allowBlank="1" showInputMessage="1" showErrorMessage="1" error="A time in 24 hour format i.e. 15:00 is required" sqref="E6:E43 C6:C43" xr:uid="{00000000-0002-0000-0200-000002000000}">
      <formula1>0</formula1>
      <formula2>0.999305555555556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3000000}">
          <x14:formula1>
            <xm:f>'DropDown Lists'!$J$2:$J$4</xm:f>
          </x14:formula1>
          <xm:sqref>T6:T43</xm:sqref>
        </x14:dataValidation>
        <x14:dataValidation type="list" allowBlank="1" showInputMessage="1" showErrorMessage="1" xr:uid="{00000000-0002-0000-0200-000004000000}">
          <x14:formula1>
            <xm:f>'DropDown Lists'!$I$2:$I$8</xm:f>
          </x14:formula1>
          <xm:sqref>S6:S43</xm:sqref>
        </x14:dataValidation>
        <x14:dataValidation type="list" allowBlank="1" showInputMessage="1" showErrorMessage="1" xr:uid="{00000000-0002-0000-0200-000005000000}">
          <x14:formula1>
            <xm:f>'DropDown Lists'!$K$2:$K$21</xm:f>
          </x14:formula1>
          <xm:sqref>G6:G43</xm:sqref>
        </x14:dataValidation>
        <x14:dataValidation type="list" allowBlank="1" showInputMessage="1" showErrorMessage="1" xr:uid="{00000000-0002-0000-0200-000006000000}">
          <x14:formula1>
            <xm:f>'DropDown Lists'!$D$2:$D$3</xm:f>
          </x14:formula1>
          <xm:sqref>P6:R43</xm:sqref>
        </x14:dataValidation>
        <x14:dataValidation type="list" allowBlank="1" showInputMessage="1" showErrorMessage="1" xr:uid="{00000000-0002-0000-0200-000007000000}">
          <x14:formula1>
            <xm:f>'DropDown Lists'!$M$2:$M$8</xm:f>
          </x14:formula1>
          <xm:sqref>U6:AA43</xm:sqref>
        </x14:dataValidation>
        <x14:dataValidation type="date" operator="greaterThanOrEqual" allowBlank="1" showInputMessage="1" showErrorMessage="1" error="A date greater than or equal today is required i.e. 23/09/22" xr:uid="{00000000-0002-0000-0200-000008000000}">
          <x14:formula1>
            <xm:f>Works!J3</xm:f>
          </x14:formula1>
          <xm:sqref>D8:D43</xm:sqref>
        </x14:dataValidation>
        <x14:dataValidation type="list" allowBlank="1" showInputMessage="1" showErrorMessage="1" xr:uid="{00000000-0002-0000-0200-000009000000}">
          <x14:formula1>
            <xm:f>INDIRECT(SUBSTITUTE(Works!D10," ", "_"))</xm:f>
          </x14:formula1>
          <xm:sqref>I6:I43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M33"/>
  <sheetViews>
    <sheetView topLeftCell="C1" workbookViewId="0">
      <selection activeCell="M9" sqref="M9"/>
    </sheetView>
  </sheetViews>
  <sheetFormatPr defaultRowHeight="15" x14ac:dyDescent="0.2"/>
  <cols>
    <col min="1" max="1" width="36.6640625" customWidth="1"/>
    <col min="2" max="2" width="34.6640625" customWidth="1"/>
    <col min="3" max="3" width="22.5546875" customWidth="1"/>
    <col min="5" max="5" width="25.6640625" bestFit="1" customWidth="1"/>
    <col min="6" max="6" width="20.6640625" bestFit="1" customWidth="1"/>
    <col min="7" max="7" width="17.109375" customWidth="1"/>
    <col min="10" max="10" width="13.88671875" customWidth="1"/>
    <col min="11" max="11" width="27.109375" customWidth="1"/>
    <col min="12" max="12" width="18.88671875" customWidth="1"/>
  </cols>
  <sheetData>
    <row r="1" spans="1:13" x14ac:dyDescent="0.2">
      <c r="A1" t="s">
        <v>1</v>
      </c>
      <c r="B1" t="s">
        <v>2</v>
      </c>
      <c r="C1" t="s">
        <v>3</v>
      </c>
      <c r="D1" t="s">
        <v>303</v>
      </c>
      <c r="E1" t="s">
        <v>7</v>
      </c>
      <c r="F1" t="s">
        <v>8</v>
      </c>
      <c r="G1" t="s">
        <v>308</v>
      </c>
      <c r="H1" t="s">
        <v>309</v>
      </c>
      <c r="I1" t="s">
        <v>325</v>
      </c>
      <c r="J1" t="s">
        <v>332</v>
      </c>
      <c r="K1" t="s">
        <v>320</v>
      </c>
      <c r="L1" t="s">
        <v>353</v>
      </c>
      <c r="M1" t="s">
        <v>357</v>
      </c>
    </row>
    <row r="2" spans="1:13" x14ac:dyDescent="0.2">
      <c r="A2" t="s">
        <v>11</v>
      </c>
      <c r="B2" t="s">
        <v>32</v>
      </c>
      <c r="C2" t="s">
        <v>65</v>
      </c>
      <c r="D2" t="s">
        <v>304</v>
      </c>
      <c r="E2" t="s">
        <v>284</v>
      </c>
      <c r="F2" t="s">
        <v>270</v>
      </c>
      <c r="G2" t="s">
        <v>314</v>
      </c>
      <c r="H2" t="s">
        <v>319</v>
      </c>
      <c r="I2" t="s">
        <v>334</v>
      </c>
      <c r="J2" t="s">
        <v>342</v>
      </c>
      <c r="K2" t="s">
        <v>270</v>
      </c>
      <c r="L2" t="s">
        <v>284</v>
      </c>
      <c r="M2" t="s">
        <v>358</v>
      </c>
    </row>
    <row r="3" spans="1:13" x14ac:dyDescent="0.2">
      <c r="A3" t="s">
        <v>12</v>
      </c>
      <c r="B3" t="s">
        <v>33</v>
      </c>
      <c r="C3" t="s">
        <v>66</v>
      </c>
      <c r="D3" t="s">
        <v>305</v>
      </c>
      <c r="E3" t="s">
        <v>285</v>
      </c>
      <c r="F3" t="s">
        <v>271</v>
      </c>
      <c r="G3" t="s">
        <v>313</v>
      </c>
      <c r="H3" t="s">
        <v>318</v>
      </c>
      <c r="I3" t="s">
        <v>335</v>
      </c>
      <c r="J3" t="s">
        <v>341</v>
      </c>
      <c r="K3" t="s">
        <v>271</v>
      </c>
      <c r="L3" t="s">
        <v>285</v>
      </c>
      <c r="M3" t="s">
        <v>359</v>
      </c>
    </row>
    <row r="4" spans="1:13" x14ac:dyDescent="0.2">
      <c r="A4" t="s">
        <v>13</v>
      </c>
      <c r="B4" t="s">
        <v>34</v>
      </c>
      <c r="C4" t="s">
        <v>67</v>
      </c>
      <c r="E4" t="s">
        <v>286</v>
      </c>
      <c r="F4" t="s">
        <v>272</v>
      </c>
      <c r="G4" t="s">
        <v>315</v>
      </c>
      <c r="I4" t="s">
        <v>336</v>
      </c>
      <c r="J4" t="s">
        <v>340</v>
      </c>
      <c r="K4" t="s">
        <v>272</v>
      </c>
      <c r="L4" t="s">
        <v>286</v>
      </c>
      <c r="M4" t="s">
        <v>360</v>
      </c>
    </row>
    <row r="5" spans="1:13" x14ac:dyDescent="0.2">
      <c r="A5" t="s">
        <v>14</v>
      </c>
      <c r="B5" t="s">
        <v>35</v>
      </c>
      <c r="C5" t="s">
        <v>64</v>
      </c>
      <c r="E5" t="s">
        <v>287</v>
      </c>
      <c r="F5" t="s">
        <v>273</v>
      </c>
      <c r="G5" t="s">
        <v>316</v>
      </c>
      <c r="I5" t="s">
        <v>337</v>
      </c>
      <c r="K5" t="s">
        <v>273</v>
      </c>
      <c r="L5" t="s">
        <v>287</v>
      </c>
      <c r="M5" t="s">
        <v>361</v>
      </c>
    </row>
    <row r="6" spans="1:13" x14ac:dyDescent="0.2">
      <c r="A6" t="s">
        <v>15</v>
      </c>
      <c r="B6" t="s">
        <v>36</v>
      </c>
      <c r="E6" t="s">
        <v>288</v>
      </c>
      <c r="F6" t="s">
        <v>274</v>
      </c>
      <c r="G6" t="s">
        <v>317</v>
      </c>
      <c r="I6" t="s">
        <v>338</v>
      </c>
      <c r="K6" t="s">
        <v>274</v>
      </c>
      <c r="L6" t="s">
        <v>351</v>
      </c>
      <c r="M6" t="s">
        <v>362</v>
      </c>
    </row>
    <row r="7" spans="1:13" x14ac:dyDescent="0.2">
      <c r="A7" t="s">
        <v>16</v>
      </c>
      <c r="B7" t="s">
        <v>37</v>
      </c>
      <c r="E7" t="s">
        <v>289</v>
      </c>
      <c r="F7" t="s">
        <v>275</v>
      </c>
      <c r="G7" t="s">
        <v>312</v>
      </c>
      <c r="I7" t="s">
        <v>339</v>
      </c>
      <c r="K7" t="s">
        <v>344</v>
      </c>
      <c r="L7" t="s">
        <v>352</v>
      </c>
      <c r="M7" t="s">
        <v>363</v>
      </c>
    </row>
    <row r="8" spans="1:13" x14ac:dyDescent="0.2">
      <c r="A8" t="s">
        <v>17</v>
      </c>
      <c r="B8" t="s">
        <v>38</v>
      </c>
      <c r="E8" t="s">
        <v>290</v>
      </c>
      <c r="F8" t="s">
        <v>276</v>
      </c>
      <c r="I8" t="s">
        <v>333</v>
      </c>
      <c r="K8" t="s">
        <v>345</v>
      </c>
      <c r="L8" t="s">
        <v>290</v>
      </c>
      <c r="M8" t="s">
        <v>364</v>
      </c>
    </row>
    <row r="9" spans="1:13" x14ac:dyDescent="0.2">
      <c r="A9" t="s">
        <v>18</v>
      </c>
      <c r="B9" t="s">
        <v>39</v>
      </c>
      <c r="E9" t="s">
        <v>291</v>
      </c>
      <c r="F9" t="s">
        <v>277</v>
      </c>
      <c r="K9" t="s">
        <v>275</v>
      </c>
      <c r="L9" t="s">
        <v>291</v>
      </c>
    </row>
    <row r="10" spans="1:13" x14ac:dyDescent="0.2">
      <c r="A10" t="s">
        <v>19</v>
      </c>
      <c r="B10" t="s">
        <v>40</v>
      </c>
      <c r="E10" t="s">
        <v>283</v>
      </c>
      <c r="F10" t="s">
        <v>278</v>
      </c>
      <c r="K10" t="s">
        <v>276</v>
      </c>
      <c r="L10" t="s">
        <v>350</v>
      </c>
    </row>
    <row r="11" spans="1:13" x14ac:dyDescent="0.2">
      <c r="A11" t="s">
        <v>20</v>
      </c>
      <c r="B11" t="s">
        <v>41</v>
      </c>
      <c r="F11" t="s">
        <v>279</v>
      </c>
      <c r="K11" t="s">
        <v>277</v>
      </c>
    </row>
    <row r="12" spans="1:13" x14ac:dyDescent="0.2">
      <c r="A12" t="s">
        <v>21</v>
      </c>
      <c r="B12" t="s">
        <v>42</v>
      </c>
      <c r="F12" t="s">
        <v>280</v>
      </c>
      <c r="K12" t="s">
        <v>278</v>
      </c>
    </row>
    <row r="13" spans="1:13" x14ac:dyDescent="0.2">
      <c r="A13" t="s">
        <v>22</v>
      </c>
      <c r="B13" t="s">
        <v>43</v>
      </c>
      <c r="F13" t="s">
        <v>281</v>
      </c>
      <c r="K13" t="s">
        <v>279</v>
      </c>
    </row>
    <row r="14" spans="1:13" x14ac:dyDescent="0.2">
      <c r="A14" t="s">
        <v>23</v>
      </c>
      <c r="B14" t="s">
        <v>44</v>
      </c>
      <c r="F14" t="s">
        <v>282</v>
      </c>
      <c r="K14" t="s">
        <v>346</v>
      </c>
    </row>
    <row r="15" spans="1:13" x14ac:dyDescent="0.2">
      <c r="A15" t="s">
        <v>24</v>
      </c>
      <c r="B15" t="s">
        <v>45</v>
      </c>
      <c r="F15" t="s">
        <v>269</v>
      </c>
      <c r="K15" t="s">
        <v>347</v>
      </c>
    </row>
    <row r="16" spans="1:13" x14ac:dyDescent="0.2">
      <c r="A16" t="s">
        <v>25</v>
      </c>
      <c r="B16" t="s">
        <v>46</v>
      </c>
      <c r="K16" t="s">
        <v>280</v>
      </c>
    </row>
    <row r="17" spans="1:11" x14ac:dyDescent="0.2">
      <c r="A17" t="s">
        <v>26</v>
      </c>
      <c r="B17" t="s">
        <v>47</v>
      </c>
      <c r="K17" t="s">
        <v>281</v>
      </c>
    </row>
    <row r="18" spans="1:11" x14ac:dyDescent="0.2">
      <c r="A18" t="s">
        <v>27</v>
      </c>
      <c r="B18" t="s">
        <v>48</v>
      </c>
      <c r="K18" t="s">
        <v>348</v>
      </c>
    </row>
    <row r="19" spans="1:11" x14ac:dyDescent="0.2">
      <c r="A19" t="s">
        <v>28</v>
      </c>
      <c r="B19" t="s">
        <v>49</v>
      </c>
      <c r="K19" t="s">
        <v>349</v>
      </c>
    </row>
    <row r="20" spans="1:11" x14ac:dyDescent="0.2">
      <c r="A20" t="s">
        <v>29</v>
      </c>
      <c r="B20" t="s">
        <v>50</v>
      </c>
      <c r="K20" t="s">
        <v>269</v>
      </c>
    </row>
    <row r="21" spans="1:11" x14ac:dyDescent="0.2">
      <c r="A21" t="s">
        <v>30</v>
      </c>
      <c r="B21" t="s">
        <v>51</v>
      </c>
      <c r="K21" t="s">
        <v>343</v>
      </c>
    </row>
    <row r="22" spans="1:11" x14ac:dyDescent="0.2">
      <c r="A22" t="s">
        <v>31</v>
      </c>
      <c r="B22" t="s">
        <v>52</v>
      </c>
    </row>
    <row r="23" spans="1:11" x14ac:dyDescent="0.2">
      <c r="A23" t="s">
        <v>10</v>
      </c>
      <c r="B23" t="s">
        <v>53</v>
      </c>
    </row>
    <row r="24" spans="1:11" x14ac:dyDescent="0.2">
      <c r="A24" t="s">
        <v>9</v>
      </c>
      <c r="B24" t="s">
        <v>54</v>
      </c>
    </row>
    <row r="25" spans="1:11" x14ac:dyDescent="0.2">
      <c r="B25" t="s">
        <v>55</v>
      </c>
    </row>
    <row r="26" spans="1:11" x14ac:dyDescent="0.2">
      <c r="B26" t="s">
        <v>56</v>
      </c>
    </row>
    <row r="27" spans="1:11" x14ac:dyDescent="0.2">
      <c r="B27" t="s">
        <v>57</v>
      </c>
    </row>
    <row r="28" spans="1:11" x14ac:dyDescent="0.2">
      <c r="B28" t="s">
        <v>58</v>
      </c>
    </row>
    <row r="29" spans="1:11" x14ac:dyDescent="0.2">
      <c r="B29" t="s">
        <v>59</v>
      </c>
    </row>
    <row r="30" spans="1:11" x14ac:dyDescent="0.2">
      <c r="B30" t="s">
        <v>60</v>
      </c>
    </row>
    <row r="31" spans="1:11" x14ac:dyDescent="0.2">
      <c r="B31" t="s">
        <v>61</v>
      </c>
    </row>
    <row r="32" spans="1:11" x14ac:dyDescent="0.2">
      <c r="B32" t="s">
        <v>62</v>
      </c>
    </row>
    <row r="33" spans="2:2" x14ac:dyDescent="0.2">
      <c r="B33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X44"/>
  <sheetViews>
    <sheetView workbookViewId="0">
      <selection activeCell="A2" sqref="A2:G2"/>
    </sheetView>
  </sheetViews>
  <sheetFormatPr defaultRowHeight="15" x14ac:dyDescent="0.2"/>
  <cols>
    <col min="1" max="1" width="13.44140625" bestFit="1" customWidth="1"/>
    <col min="2" max="2" width="12.5546875" bestFit="1" customWidth="1"/>
    <col min="3" max="3" width="9.109375" bestFit="1" customWidth="1"/>
    <col min="4" max="4" width="11.88671875" bestFit="1" customWidth="1"/>
    <col min="5" max="5" width="16.6640625" bestFit="1" customWidth="1"/>
    <col min="6" max="6" width="18.77734375" bestFit="1" customWidth="1"/>
    <col min="7" max="7" width="29.5546875" bestFit="1" customWidth="1"/>
  </cols>
  <sheetData>
    <row r="1" spans="1:24" x14ac:dyDescent="0.2">
      <c r="A1" t="s">
        <v>79</v>
      </c>
    </row>
    <row r="2" spans="1:24" x14ac:dyDescent="0.2">
      <c r="A2" t="s">
        <v>72</v>
      </c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24" x14ac:dyDescent="0.2">
      <c r="A3" s="3" t="s">
        <v>80</v>
      </c>
      <c r="B3" s="3" t="s">
        <v>84</v>
      </c>
      <c r="C3" s="3" t="s">
        <v>85</v>
      </c>
      <c r="D3" s="3" t="s">
        <v>87</v>
      </c>
      <c r="E3" s="3" t="s">
        <v>91</v>
      </c>
      <c r="F3" s="3" t="s">
        <v>95</v>
      </c>
      <c r="G3" s="3" t="s">
        <v>98</v>
      </c>
    </row>
    <row r="4" spans="1:24" x14ac:dyDescent="0.2">
      <c r="A4" s="3" t="s">
        <v>81</v>
      </c>
      <c r="C4" s="3" t="s">
        <v>86</v>
      </c>
      <c r="D4" s="3" t="s">
        <v>88</v>
      </c>
      <c r="E4" s="3" t="s">
        <v>92</v>
      </c>
      <c r="F4" s="3" t="s">
        <v>96</v>
      </c>
      <c r="G4" s="3" t="s">
        <v>99</v>
      </c>
    </row>
    <row r="5" spans="1:24" x14ac:dyDescent="0.2">
      <c r="A5" s="3" t="s">
        <v>82</v>
      </c>
      <c r="D5" s="3" t="s">
        <v>89</v>
      </c>
      <c r="E5" s="3" t="s">
        <v>93</v>
      </c>
      <c r="F5" s="3" t="s">
        <v>97</v>
      </c>
      <c r="G5" s="3" t="s">
        <v>100</v>
      </c>
    </row>
    <row r="6" spans="1:24" x14ac:dyDescent="0.2">
      <c r="A6" s="3" t="s">
        <v>83</v>
      </c>
      <c r="D6" s="3" t="s">
        <v>90</v>
      </c>
      <c r="E6" s="3" t="s">
        <v>94</v>
      </c>
      <c r="G6" s="3" t="s">
        <v>101</v>
      </c>
    </row>
    <row r="7" spans="1:24" x14ac:dyDescent="0.2">
      <c r="G7" s="3" t="s">
        <v>102</v>
      </c>
    </row>
    <row r="8" spans="1:24" x14ac:dyDescent="0.2">
      <c r="G8" s="3" t="s">
        <v>103</v>
      </c>
    </row>
    <row r="12" spans="1:24" x14ac:dyDescent="0.2">
      <c r="A12" t="s">
        <v>129</v>
      </c>
    </row>
    <row r="13" spans="1:24" x14ac:dyDescent="0.2">
      <c r="A13" s="3" t="s">
        <v>91</v>
      </c>
      <c r="B13" s="3" t="s">
        <v>92</v>
      </c>
      <c r="C13" s="3" t="s">
        <v>87</v>
      </c>
      <c r="D13" s="3" t="s">
        <v>88</v>
      </c>
      <c r="E13" s="3" t="s">
        <v>80</v>
      </c>
      <c r="F13" s="3" t="s">
        <v>84</v>
      </c>
      <c r="G13" s="3" t="s">
        <v>81</v>
      </c>
      <c r="H13" s="3" t="s">
        <v>95</v>
      </c>
      <c r="I13" s="3" t="s">
        <v>85</v>
      </c>
      <c r="J13" s="3" t="s">
        <v>98</v>
      </c>
      <c r="K13" s="3" t="s">
        <v>86</v>
      </c>
      <c r="L13" s="3" t="s">
        <v>99</v>
      </c>
      <c r="M13" s="3" t="s">
        <v>100</v>
      </c>
      <c r="N13" s="3" t="s">
        <v>101</v>
      </c>
      <c r="O13" s="3" t="s">
        <v>82</v>
      </c>
      <c r="P13" s="3" t="s">
        <v>89</v>
      </c>
      <c r="Q13" s="3" t="s">
        <v>93</v>
      </c>
      <c r="R13" s="3" t="s">
        <v>96</v>
      </c>
      <c r="S13" s="3" t="s">
        <v>102</v>
      </c>
      <c r="T13" s="3" t="s">
        <v>103</v>
      </c>
      <c r="U13" s="3" t="s">
        <v>90</v>
      </c>
      <c r="V13" s="3" t="s">
        <v>83</v>
      </c>
      <c r="W13" s="3" t="s">
        <v>97</v>
      </c>
      <c r="X13" s="3" t="s">
        <v>94</v>
      </c>
    </row>
    <row r="14" spans="1:24" x14ac:dyDescent="0.2">
      <c r="A14" s="3" t="s">
        <v>104</v>
      </c>
      <c r="B14" s="3" t="s">
        <v>104</v>
      </c>
      <c r="C14" s="3" t="s">
        <v>117</v>
      </c>
      <c r="D14" s="3" t="s">
        <v>130</v>
      </c>
      <c r="E14" s="3" t="s">
        <v>141</v>
      </c>
      <c r="F14" s="3" t="s">
        <v>141</v>
      </c>
      <c r="G14" s="3" t="s">
        <v>141</v>
      </c>
      <c r="H14" s="3" t="s">
        <v>121</v>
      </c>
      <c r="I14" s="3" t="s">
        <v>170</v>
      </c>
      <c r="J14" s="3" t="s">
        <v>141</v>
      </c>
      <c r="K14" s="3" t="s">
        <v>231</v>
      </c>
      <c r="L14" s="3" t="s">
        <v>141</v>
      </c>
      <c r="M14" s="3" t="s">
        <v>164</v>
      </c>
      <c r="N14" s="3" t="s">
        <v>251</v>
      </c>
      <c r="O14" s="3" t="s">
        <v>253</v>
      </c>
      <c r="P14" s="3" t="s">
        <v>135</v>
      </c>
      <c r="Q14" s="3" t="s">
        <v>110</v>
      </c>
      <c r="R14" s="3" t="s">
        <v>153</v>
      </c>
      <c r="S14" s="3" t="s">
        <v>235</v>
      </c>
      <c r="T14" s="3" t="s">
        <v>141</v>
      </c>
      <c r="U14" s="3" t="s">
        <v>141</v>
      </c>
      <c r="V14" s="3" t="s">
        <v>109</v>
      </c>
      <c r="W14" s="3" t="s">
        <v>160</v>
      </c>
      <c r="X14" s="3" t="s">
        <v>113</v>
      </c>
    </row>
    <row r="15" spans="1:24" x14ac:dyDescent="0.2">
      <c r="A15" s="3" t="s">
        <v>105</v>
      </c>
      <c r="B15" s="3" t="s">
        <v>106</v>
      </c>
      <c r="C15" s="3" t="s">
        <v>118</v>
      </c>
      <c r="D15" s="3" t="s">
        <v>131</v>
      </c>
      <c r="E15" s="3" t="s">
        <v>142</v>
      </c>
      <c r="F15" s="3" t="s">
        <v>145</v>
      </c>
      <c r="G15" s="3" t="s">
        <v>142</v>
      </c>
      <c r="H15" s="3" t="s">
        <v>105</v>
      </c>
      <c r="I15" s="3" t="s">
        <v>180</v>
      </c>
      <c r="J15" s="3" t="s">
        <v>212</v>
      </c>
      <c r="K15" s="3" t="s">
        <v>232</v>
      </c>
      <c r="L15" s="3" t="s">
        <v>238</v>
      </c>
      <c r="M15" s="3" t="s">
        <v>222</v>
      </c>
      <c r="N15" s="3" t="s">
        <v>239</v>
      </c>
      <c r="O15" s="3" t="s">
        <v>164</v>
      </c>
      <c r="Q15" s="3" t="s">
        <v>254</v>
      </c>
      <c r="R15" s="3" t="s">
        <v>157</v>
      </c>
      <c r="T15" s="3" t="s">
        <v>164</v>
      </c>
      <c r="U15" s="3" t="s">
        <v>255</v>
      </c>
      <c r="V15" s="3" t="s">
        <v>266</v>
      </c>
      <c r="X15" s="3" t="s">
        <v>114</v>
      </c>
    </row>
    <row r="16" spans="1:24" x14ac:dyDescent="0.2">
      <c r="B16" s="3" t="s">
        <v>107</v>
      </c>
      <c r="C16" s="3" t="s">
        <v>106</v>
      </c>
      <c r="D16" s="3" t="s">
        <v>132</v>
      </c>
      <c r="E16" s="3" t="s">
        <v>143</v>
      </c>
      <c r="F16" s="3" t="s">
        <v>105</v>
      </c>
      <c r="G16" s="3" t="s">
        <v>162</v>
      </c>
      <c r="H16" s="3" t="s">
        <v>168</v>
      </c>
      <c r="I16" s="3" t="s">
        <v>189</v>
      </c>
      <c r="J16" s="3" t="s">
        <v>213</v>
      </c>
      <c r="K16" s="3" t="s">
        <v>233</v>
      </c>
      <c r="L16" s="3" t="s">
        <v>239</v>
      </c>
      <c r="N16" s="3" t="s">
        <v>252</v>
      </c>
      <c r="T16" s="3" t="s">
        <v>222</v>
      </c>
      <c r="U16" s="3" t="s">
        <v>256</v>
      </c>
      <c r="V16" s="3" t="s">
        <v>185</v>
      </c>
      <c r="X16" s="3" t="s">
        <v>115</v>
      </c>
    </row>
    <row r="17" spans="2:24" x14ac:dyDescent="0.2">
      <c r="B17" s="3" t="s">
        <v>108</v>
      </c>
      <c r="C17" s="3" t="s">
        <v>119</v>
      </c>
      <c r="D17" s="3" t="s">
        <v>133</v>
      </c>
      <c r="E17" s="3" t="s">
        <v>144</v>
      </c>
      <c r="F17" s="3" t="s">
        <v>148</v>
      </c>
      <c r="G17" s="3" t="s">
        <v>145</v>
      </c>
      <c r="H17" s="3" t="s">
        <v>109</v>
      </c>
      <c r="I17" s="3" t="s">
        <v>190</v>
      </c>
      <c r="J17" s="3" t="s">
        <v>214</v>
      </c>
      <c r="K17" s="3" t="s">
        <v>234</v>
      </c>
      <c r="L17" s="3" t="s">
        <v>240</v>
      </c>
      <c r="N17" s="3" t="s">
        <v>242</v>
      </c>
      <c r="T17" s="3" t="s">
        <v>158</v>
      </c>
      <c r="U17" s="3" t="s">
        <v>257</v>
      </c>
      <c r="X17" s="3" t="s">
        <v>116</v>
      </c>
    </row>
    <row r="18" spans="2:24" x14ac:dyDescent="0.2">
      <c r="B18" s="3" t="s">
        <v>109</v>
      </c>
      <c r="C18" s="3" t="s">
        <v>120</v>
      </c>
      <c r="D18" s="3" t="s">
        <v>134</v>
      </c>
      <c r="E18" s="3" t="s">
        <v>145</v>
      </c>
      <c r="F18" s="3" t="s">
        <v>149</v>
      </c>
      <c r="G18" s="3" t="s">
        <v>163</v>
      </c>
      <c r="H18" s="3" t="s">
        <v>169</v>
      </c>
      <c r="I18" s="3" t="s">
        <v>191</v>
      </c>
      <c r="J18" s="3" t="s">
        <v>215</v>
      </c>
      <c r="K18" s="3" t="s">
        <v>235</v>
      </c>
      <c r="L18" s="3" t="s">
        <v>241</v>
      </c>
      <c r="N18" s="3" t="s">
        <v>234</v>
      </c>
      <c r="T18" s="3" t="s">
        <v>208</v>
      </c>
      <c r="U18" s="3" t="s">
        <v>258</v>
      </c>
    </row>
    <row r="19" spans="2:24" x14ac:dyDescent="0.2">
      <c r="B19" s="3" t="s">
        <v>110</v>
      </c>
      <c r="C19" s="3" t="s">
        <v>121</v>
      </c>
      <c r="D19" s="3" t="s">
        <v>135</v>
      </c>
      <c r="E19" s="3" t="s">
        <v>146</v>
      </c>
      <c r="F19" s="3" t="s">
        <v>150</v>
      </c>
      <c r="G19" s="3" t="s">
        <v>164</v>
      </c>
      <c r="H19" s="3" t="s">
        <v>170</v>
      </c>
      <c r="I19" s="3" t="s">
        <v>192</v>
      </c>
      <c r="J19" s="3" t="s">
        <v>164</v>
      </c>
      <c r="K19" s="3" t="s">
        <v>236</v>
      </c>
      <c r="L19" s="3" t="s">
        <v>242</v>
      </c>
      <c r="T19" s="3" t="s">
        <v>230</v>
      </c>
      <c r="U19" s="3" t="s">
        <v>143</v>
      </c>
    </row>
    <row r="20" spans="2:24" x14ac:dyDescent="0.2">
      <c r="B20" s="3" t="s">
        <v>111</v>
      </c>
      <c r="C20" s="3" t="s">
        <v>122</v>
      </c>
      <c r="D20" s="3" t="s">
        <v>136</v>
      </c>
      <c r="E20" s="3" t="s">
        <v>147</v>
      </c>
      <c r="F20" s="3" t="s">
        <v>151</v>
      </c>
      <c r="G20" s="3" t="s">
        <v>165</v>
      </c>
      <c r="H20" s="3" t="s">
        <v>171</v>
      </c>
      <c r="I20" s="3" t="s">
        <v>193</v>
      </c>
      <c r="J20" s="3" t="s">
        <v>216</v>
      </c>
      <c r="K20" s="3" t="s">
        <v>237</v>
      </c>
      <c r="L20" s="3" t="s">
        <v>243</v>
      </c>
      <c r="U20" s="3" t="s">
        <v>259</v>
      </c>
    </row>
    <row r="21" spans="2:24" x14ac:dyDescent="0.2">
      <c r="B21" s="3" t="s">
        <v>112</v>
      </c>
      <c r="C21" s="3" t="s">
        <v>123</v>
      </c>
      <c r="D21" s="3" t="s">
        <v>137</v>
      </c>
      <c r="F21" s="3" t="s">
        <v>111</v>
      </c>
      <c r="G21" s="3" t="s">
        <v>166</v>
      </c>
      <c r="H21" s="3" t="s">
        <v>172</v>
      </c>
      <c r="I21" s="3" t="s">
        <v>194</v>
      </c>
      <c r="J21" s="3" t="s">
        <v>217</v>
      </c>
      <c r="K21" s="3" t="s">
        <v>160</v>
      </c>
      <c r="L21" s="3" t="s">
        <v>244</v>
      </c>
      <c r="U21" s="3" t="s">
        <v>260</v>
      </c>
    </row>
    <row r="22" spans="2:24" x14ac:dyDescent="0.2">
      <c r="B22" s="3" t="s">
        <v>113</v>
      </c>
      <c r="C22" s="3" t="s">
        <v>124</v>
      </c>
      <c r="D22" s="3" t="s">
        <v>117</v>
      </c>
      <c r="F22" s="3" t="s">
        <v>152</v>
      </c>
      <c r="G22" s="3" t="s">
        <v>167</v>
      </c>
      <c r="H22" s="3" t="s">
        <v>173</v>
      </c>
      <c r="I22" s="3" t="s">
        <v>195</v>
      </c>
      <c r="J22" s="3" t="s">
        <v>218</v>
      </c>
      <c r="L22" s="3" t="s">
        <v>164</v>
      </c>
      <c r="U22" s="3" t="s">
        <v>164</v>
      </c>
    </row>
    <row r="23" spans="2:24" x14ac:dyDescent="0.2">
      <c r="B23" s="3" t="s">
        <v>114</v>
      </c>
      <c r="C23" s="3" t="s">
        <v>125</v>
      </c>
      <c r="D23" s="3" t="s">
        <v>138</v>
      </c>
      <c r="F23" s="3" t="s">
        <v>153</v>
      </c>
      <c r="G23" s="3" t="s">
        <v>152</v>
      </c>
      <c r="H23" s="3" t="s">
        <v>174</v>
      </c>
      <c r="I23" s="3" t="s">
        <v>196</v>
      </c>
      <c r="J23" s="3" t="s">
        <v>219</v>
      </c>
      <c r="L23" s="3" t="s">
        <v>245</v>
      </c>
      <c r="U23" s="3" t="s">
        <v>130</v>
      </c>
    </row>
    <row r="24" spans="2:24" x14ac:dyDescent="0.2">
      <c r="B24" s="3" t="s">
        <v>115</v>
      </c>
      <c r="C24" s="3" t="s">
        <v>126</v>
      </c>
      <c r="D24" s="3" t="s">
        <v>139</v>
      </c>
      <c r="F24" s="3" t="s">
        <v>154</v>
      </c>
      <c r="G24" s="3" t="s">
        <v>158</v>
      </c>
      <c r="H24" s="3" t="s">
        <v>175</v>
      </c>
      <c r="I24" s="3" t="s">
        <v>197</v>
      </c>
      <c r="J24" s="3" t="s">
        <v>220</v>
      </c>
      <c r="L24" s="3" t="s">
        <v>218</v>
      </c>
      <c r="U24" s="3" t="s">
        <v>131</v>
      </c>
    </row>
    <row r="25" spans="2:24" x14ac:dyDescent="0.2">
      <c r="B25" s="3" t="s">
        <v>116</v>
      </c>
      <c r="C25" s="3" t="s">
        <v>127</v>
      </c>
      <c r="D25" s="3" t="s">
        <v>140</v>
      </c>
      <c r="F25" s="3" t="s">
        <v>155</v>
      </c>
      <c r="G25" s="3" t="s">
        <v>147</v>
      </c>
      <c r="H25" s="3" t="s">
        <v>150</v>
      </c>
      <c r="I25" s="3" t="s">
        <v>198</v>
      </c>
      <c r="J25" s="3" t="s">
        <v>221</v>
      </c>
      <c r="L25" s="3" t="s">
        <v>234</v>
      </c>
      <c r="U25" s="3" t="s">
        <v>133</v>
      </c>
    </row>
    <row r="26" spans="2:24" x14ac:dyDescent="0.2">
      <c r="C26" s="3" t="s">
        <v>128</v>
      </c>
      <c r="F26" s="3" t="s">
        <v>156</v>
      </c>
      <c r="H26" s="3" t="s">
        <v>176</v>
      </c>
      <c r="I26" s="3" t="s">
        <v>199</v>
      </c>
      <c r="J26" s="3" t="s">
        <v>222</v>
      </c>
      <c r="L26" s="3" t="s">
        <v>246</v>
      </c>
      <c r="U26" s="3" t="s">
        <v>134</v>
      </c>
    </row>
    <row r="27" spans="2:24" x14ac:dyDescent="0.2">
      <c r="C27" s="3" t="s">
        <v>113</v>
      </c>
      <c r="F27" s="3" t="s">
        <v>157</v>
      </c>
      <c r="H27" s="3" t="s">
        <v>177</v>
      </c>
      <c r="I27" s="3" t="s">
        <v>200</v>
      </c>
      <c r="J27" s="3" t="s">
        <v>223</v>
      </c>
      <c r="L27" s="3" t="s">
        <v>247</v>
      </c>
      <c r="U27" s="3" t="s">
        <v>261</v>
      </c>
    </row>
    <row r="28" spans="2:24" x14ac:dyDescent="0.2">
      <c r="F28" s="3" t="s">
        <v>158</v>
      </c>
      <c r="H28" s="3" t="s">
        <v>178</v>
      </c>
      <c r="I28" s="3" t="s">
        <v>201</v>
      </c>
      <c r="J28" s="3" t="s">
        <v>224</v>
      </c>
      <c r="L28" s="3" t="s">
        <v>248</v>
      </c>
      <c r="U28" s="3" t="s">
        <v>118</v>
      </c>
    </row>
    <row r="29" spans="2:24" x14ac:dyDescent="0.2">
      <c r="F29" s="3" t="s">
        <v>159</v>
      </c>
      <c r="H29" s="3" t="s">
        <v>179</v>
      </c>
      <c r="I29" s="3" t="s">
        <v>202</v>
      </c>
      <c r="J29" s="3" t="s">
        <v>225</v>
      </c>
      <c r="L29" s="3" t="s">
        <v>249</v>
      </c>
      <c r="U29" s="3" t="s">
        <v>104</v>
      </c>
    </row>
    <row r="30" spans="2:24" x14ac:dyDescent="0.2">
      <c r="F30" s="3" t="s">
        <v>160</v>
      </c>
      <c r="H30" s="3" t="s">
        <v>111</v>
      </c>
      <c r="I30" s="3" t="s">
        <v>203</v>
      </c>
      <c r="J30" s="3" t="s">
        <v>158</v>
      </c>
      <c r="L30" s="3" t="s">
        <v>250</v>
      </c>
      <c r="U30" s="3" t="s">
        <v>262</v>
      </c>
    </row>
    <row r="31" spans="2:24" x14ac:dyDescent="0.2">
      <c r="F31" s="3" t="s">
        <v>161</v>
      </c>
      <c r="H31" s="3" t="s">
        <v>180</v>
      </c>
      <c r="I31" s="3" t="s">
        <v>204</v>
      </c>
      <c r="J31" s="3" t="s">
        <v>226</v>
      </c>
      <c r="U31" s="3" t="s">
        <v>263</v>
      </c>
    </row>
    <row r="32" spans="2:24" x14ac:dyDescent="0.2">
      <c r="H32" s="3" t="s">
        <v>181</v>
      </c>
      <c r="I32" s="3" t="s">
        <v>160</v>
      </c>
      <c r="J32" s="3" t="s">
        <v>227</v>
      </c>
      <c r="U32" s="3" t="s">
        <v>264</v>
      </c>
    </row>
    <row r="33" spans="8:21" x14ac:dyDescent="0.2">
      <c r="H33" s="3" t="s">
        <v>152</v>
      </c>
      <c r="I33" s="3" t="s">
        <v>205</v>
      </c>
      <c r="J33" s="3" t="s">
        <v>228</v>
      </c>
      <c r="U33" s="3" t="s">
        <v>109</v>
      </c>
    </row>
    <row r="34" spans="8:21" x14ac:dyDescent="0.2">
      <c r="H34" s="3" t="s">
        <v>153</v>
      </c>
      <c r="I34" s="3" t="s">
        <v>206</v>
      </c>
      <c r="J34" s="3" t="s">
        <v>229</v>
      </c>
      <c r="U34" s="3" t="s">
        <v>265</v>
      </c>
    </row>
    <row r="35" spans="8:21" x14ac:dyDescent="0.2">
      <c r="H35" s="3" t="s">
        <v>182</v>
      </c>
      <c r="I35" s="3" t="s">
        <v>207</v>
      </c>
      <c r="J35" s="3" t="s">
        <v>208</v>
      </c>
      <c r="U35" s="3" t="s">
        <v>158</v>
      </c>
    </row>
    <row r="36" spans="8:21" x14ac:dyDescent="0.2">
      <c r="H36" s="3" t="s">
        <v>183</v>
      </c>
      <c r="I36" s="3" t="s">
        <v>208</v>
      </c>
      <c r="J36" s="3" t="s">
        <v>230</v>
      </c>
      <c r="U36" s="3" t="s">
        <v>147</v>
      </c>
    </row>
    <row r="37" spans="8:21" x14ac:dyDescent="0.2">
      <c r="H37" s="3" t="s">
        <v>184</v>
      </c>
      <c r="I37" s="3" t="s">
        <v>209</v>
      </c>
      <c r="U37" s="3" t="s">
        <v>139</v>
      </c>
    </row>
    <row r="38" spans="8:21" x14ac:dyDescent="0.2">
      <c r="H38" s="3" t="s">
        <v>185</v>
      </c>
      <c r="I38" s="3" t="s">
        <v>210</v>
      </c>
      <c r="U38" s="3" t="s">
        <v>140</v>
      </c>
    </row>
    <row r="39" spans="8:21" x14ac:dyDescent="0.2">
      <c r="H39" s="3" t="s">
        <v>186</v>
      </c>
      <c r="I39" s="3" t="s">
        <v>211</v>
      </c>
      <c r="U39" s="3" t="s">
        <v>266</v>
      </c>
    </row>
    <row r="40" spans="8:21" x14ac:dyDescent="0.2">
      <c r="H40" s="3" t="s">
        <v>116</v>
      </c>
      <c r="U40" s="3" t="s">
        <v>267</v>
      </c>
    </row>
    <row r="41" spans="8:21" x14ac:dyDescent="0.2">
      <c r="H41" s="3" t="s">
        <v>187</v>
      </c>
      <c r="U41" s="3" t="s">
        <v>128</v>
      </c>
    </row>
    <row r="42" spans="8:21" x14ac:dyDescent="0.2">
      <c r="H42" s="3" t="s">
        <v>188</v>
      </c>
      <c r="U42" s="3" t="s">
        <v>113</v>
      </c>
    </row>
    <row r="43" spans="8:21" x14ac:dyDescent="0.2">
      <c r="H43" s="3" t="s">
        <v>160</v>
      </c>
    </row>
    <row r="44" spans="8:21" x14ac:dyDescent="0.2">
      <c r="H44" s="3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8"/>
  <sheetViews>
    <sheetView workbookViewId="0">
      <selection activeCell="B2" sqref="B2:B8"/>
    </sheetView>
  </sheetViews>
  <sheetFormatPr defaultRowHeight="15" x14ac:dyDescent="0.2"/>
  <cols>
    <col min="1" max="1" width="18.44140625" customWidth="1"/>
    <col min="2" max="2" width="43.88671875" customWidth="1"/>
  </cols>
  <sheetData>
    <row r="1" spans="1:2" x14ac:dyDescent="0.2">
      <c r="A1" t="s">
        <v>4</v>
      </c>
      <c r="B1" t="s">
        <v>366</v>
      </c>
    </row>
    <row r="2" spans="1:2" x14ac:dyDescent="0.2">
      <c r="A2" t="s">
        <v>72</v>
      </c>
      <c r="B2" t="s">
        <v>367</v>
      </c>
    </row>
    <row r="3" spans="1:2" x14ac:dyDescent="0.2">
      <c r="A3" t="s">
        <v>73</v>
      </c>
      <c r="B3" t="s">
        <v>368</v>
      </c>
    </row>
    <row r="4" spans="1:2" x14ac:dyDescent="0.2">
      <c r="A4" t="s">
        <v>74</v>
      </c>
      <c r="B4" t="s">
        <v>376</v>
      </c>
    </row>
    <row r="5" spans="1:2" x14ac:dyDescent="0.2">
      <c r="A5" t="s">
        <v>75</v>
      </c>
      <c r="B5" t="s">
        <v>374</v>
      </c>
    </row>
    <row r="6" spans="1:2" x14ac:dyDescent="0.2">
      <c r="A6" t="s">
        <v>76</v>
      </c>
      <c r="B6" t="s">
        <v>369</v>
      </c>
    </row>
    <row r="7" spans="1:2" x14ac:dyDescent="0.2">
      <c r="A7" t="s">
        <v>77</v>
      </c>
      <c r="B7" t="s">
        <v>375</v>
      </c>
    </row>
    <row r="8" spans="1:2" x14ac:dyDescent="0.2">
      <c r="A8" t="s">
        <v>78</v>
      </c>
      <c r="B8" t="s">
        <v>377</v>
      </c>
    </row>
  </sheetData>
  <hyperlinks>
    <hyperlink ref="B5" r:id="rId1" xr:uid="{00000000-0004-0000-0500-000000000000}"/>
    <hyperlink ref="B4" r:id="rId2" tooltip="mailto:area10roadspace@highwaysengland.co.uk" display="mailto:Area10roadspace@highwaysengland.co.uk" xr:uid="{00000000-0004-0000-0500-000001000000}"/>
    <hyperlink ref="B8" r:id="rId3" tooltip="mailto:area12roadspace@highwaysengland.co.uk" display="mailto:Area12roadspace@highwaysengland.co.uk" xr:uid="{00000000-0004-0000-0500-00000200000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51</vt:i4>
      </vt:variant>
    </vt:vector>
  </HeadingPairs>
  <TitlesOfParts>
    <vt:vector size="54" baseType="lpstr">
      <vt:lpstr>Works</vt:lpstr>
      <vt:lpstr>Contacts</vt:lpstr>
      <vt:lpstr>Schedules</vt:lpstr>
      <vt:lpstr>_2_Way_Signals</vt:lpstr>
      <vt:lpstr>Area_01</vt:lpstr>
      <vt:lpstr>Area_02</vt:lpstr>
      <vt:lpstr>Area_03</vt:lpstr>
      <vt:lpstr>Area_04</vt:lpstr>
      <vt:lpstr>Area_06</vt:lpstr>
      <vt:lpstr>Area_07</vt:lpstr>
      <vt:lpstr>Area_08</vt:lpstr>
      <vt:lpstr>Area_09</vt:lpstr>
      <vt:lpstr>Area_10</vt:lpstr>
      <vt:lpstr>Area_12</vt:lpstr>
      <vt:lpstr>Area_13</vt:lpstr>
      <vt:lpstr>Area_14</vt:lpstr>
      <vt:lpstr>Carriageway_Closure</vt:lpstr>
      <vt:lpstr>Contra_Flow</vt:lpstr>
      <vt:lpstr>Convoy_Working</vt:lpstr>
      <vt:lpstr>DBFO___A1_Darrington_to_Dishforth</vt:lpstr>
      <vt:lpstr>DBFO___A19</vt:lpstr>
      <vt:lpstr>DBFO___A1M</vt:lpstr>
      <vt:lpstr>DBFO___A249</vt:lpstr>
      <vt:lpstr>DBFO___A417_A419</vt:lpstr>
      <vt:lpstr>DBFO___A50</vt:lpstr>
      <vt:lpstr>DBFO___A69</vt:lpstr>
      <vt:lpstr>DBFO___M1_A1</vt:lpstr>
      <vt:lpstr>DBFO___M25</vt:lpstr>
      <vt:lpstr>DBFO___M40</vt:lpstr>
      <vt:lpstr>DBFO___M6_Toll_Road</vt:lpstr>
      <vt:lpstr>Diversion</vt:lpstr>
      <vt:lpstr>East</vt:lpstr>
      <vt:lpstr>East_Midlands</vt:lpstr>
      <vt:lpstr>Entry_Slip_Road_Closure</vt:lpstr>
      <vt:lpstr>Exit_Slip_Road_Closure</vt:lpstr>
      <vt:lpstr>Hard_Shoulder_Only</vt:lpstr>
      <vt:lpstr>Hard_Shoulder_Running</vt:lpstr>
      <vt:lpstr>IPV</vt:lpstr>
      <vt:lpstr>Lane_Closure</vt:lpstr>
      <vt:lpstr>Lane_Closure_Switching</vt:lpstr>
      <vt:lpstr>Lay_by_Closure</vt:lpstr>
      <vt:lpstr>Link_Closure</vt:lpstr>
      <vt:lpstr>Multiway_Signals</vt:lpstr>
      <vt:lpstr>Narrow_Lanes</vt:lpstr>
      <vt:lpstr>Northwest</vt:lpstr>
      <vt:lpstr>Other</vt:lpstr>
      <vt:lpstr>Roundabout_Ring_Management</vt:lpstr>
      <vt:lpstr>Severn_Bridges</vt:lpstr>
      <vt:lpstr>Short_Duration_Stops</vt:lpstr>
      <vt:lpstr>Southeast</vt:lpstr>
      <vt:lpstr>Southwest</vt:lpstr>
      <vt:lpstr>Stop___Go</vt:lpstr>
      <vt:lpstr>West_Midlands</vt:lpstr>
      <vt:lpstr>Yorkshire_Northeast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Hodgson, Stuart</dc:creator>
  <cp:lastModifiedBy>Tom Godbold | TMO Traffic Highways Ltd</cp:lastModifiedBy>
  <dcterms:created xsi:type="dcterms:W3CDTF">2022-01-17T10:32:26Z</dcterms:created>
  <dcterms:modified xsi:type="dcterms:W3CDTF">2024-10-15T08:53:52Z</dcterms:modified>
</cp:coreProperties>
</file>